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pref.gunma.lg.jp\datashare_in\700601(教)図書館\410総務係\★★★総務係(280616作成）\037●群馬県の図書館\群馬県の図書館2026（総務）\公開起案\ホームページ原稿\"/>
    </mc:Choice>
  </mc:AlternateContent>
  <xr:revisionPtr revIDLastSave="0" documentId="13_ncr:1_{24D9080B-41BC-48DD-88F2-62B64E052BBD}" xr6:coauthVersionLast="47" xr6:coauthVersionMax="47" xr10:uidLastSave="{00000000-0000-0000-0000-000000000000}"/>
  <bookViews>
    <workbookView xWindow="-110" yWindow="-110" windowWidth="19420" windowHeight="10300" tabRatio="802" xr2:uid="{00000000-000D-0000-FFFF-FFFF00000000}"/>
  </bookViews>
  <sheets>
    <sheet name="貸出サービス概況" sheetId="18" r:id="rId1"/>
    <sheet name="蔵書Ⅰ" sheetId="19" r:id="rId2"/>
    <sheet name="蔵書Ⅱ" sheetId="20" r:id="rId3"/>
    <sheet name="受入図書冊数" sheetId="21" r:id="rId4"/>
    <sheet name="視聴覚資料" sheetId="22" r:id="rId5"/>
    <sheet name="個人登録・個人貸出Ⅰ" sheetId="23" r:id="rId6"/>
    <sheet name="個人貸出Ⅱ" sheetId="24" r:id="rId7"/>
    <sheet name="自動車図書館等" sheetId="26" r:id="rId8"/>
    <sheet name="レファレンス" sheetId="27" r:id="rId9"/>
    <sheet name="視聴覚利用" sheetId="28" r:id="rId10"/>
    <sheet name="コンピュータ" sheetId="29" r:id="rId11"/>
    <sheet name="R７年度決算" sheetId="30" r:id="rId12"/>
    <sheet name="R８年度予算" sheetId="31" r:id="rId13"/>
    <sheet name="〇相互貸借" sheetId="32" r:id="rId14"/>
  </sheets>
  <definedNames>
    <definedName name="_xlnm.Print_Area" localSheetId="13">〇相互貸借!$A$1:$BB$50</definedName>
    <definedName name="_xlnm.Print_Area" localSheetId="11">'R７年度決算'!$A$1:$P$53</definedName>
    <definedName name="_xlnm.Print_Area" localSheetId="12">'R８年度予算'!$A$1:$R$53</definedName>
    <definedName name="_xlnm.Print_Area" localSheetId="10">コンピュータ!$A$1:$T$52</definedName>
    <definedName name="_xlnm.Print_Area" localSheetId="8">レファレンス!$A$1:$Z$51</definedName>
    <definedName name="_xlnm.Print_Area" localSheetId="6">個人貸出Ⅱ!$A$1:$S$51</definedName>
    <definedName name="_xlnm.Print_Area" localSheetId="5">個人登録・個人貸出Ⅰ!$A$1:$O$50</definedName>
    <definedName name="_xlnm.Print_Area" localSheetId="4">視聴覚資料!$A$1:$V$51</definedName>
    <definedName name="_xlnm.Print_Area" localSheetId="9">視聴覚利用!$A$1:$N$51</definedName>
    <definedName name="_xlnm.Print_Area" localSheetId="7">自動車図書館等!$A$1:$N$51</definedName>
    <definedName name="_xlnm.Print_Area" localSheetId="3">受入図書冊数!$A$1:$X$59</definedName>
    <definedName name="_xlnm.Print_Area" localSheetId="1">蔵書Ⅰ!$A$1:$R$59</definedName>
    <definedName name="_xlnm.Print_Area" localSheetId="2">蔵書Ⅱ!$A$1:$P$51</definedName>
    <definedName name="_xlnm.Print_Area" localSheetId="0">貸出サービス概況!$A$1:$AA$60</definedName>
    <definedName name="_xlnm.Print_Titles" localSheetId="3">受入図書冊数!$1:$4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A31" i="32" l="1"/>
  <c r="AX31" i="32"/>
  <c r="AR31" i="32"/>
  <c r="AZ50" i="32"/>
  <c r="AY50" i="32"/>
  <c r="AW50" i="32"/>
  <c r="AV50" i="32"/>
  <c r="AU50" i="32"/>
  <c r="AT50" i="32"/>
  <c r="AS50" i="32"/>
  <c r="AQ50" i="32"/>
  <c r="AP50" i="32"/>
  <c r="AO50" i="32"/>
  <c r="AN50" i="32"/>
  <c r="AM50" i="32"/>
  <c r="AL50" i="32"/>
  <c r="AK50" i="32"/>
  <c r="AJ50" i="32"/>
  <c r="AI50" i="32"/>
  <c r="AH50" i="32"/>
  <c r="AG50" i="32"/>
  <c r="AF50" i="32"/>
  <c r="AE50" i="32"/>
  <c r="AD50" i="32"/>
  <c r="AC50" i="32"/>
  <c r="AB50" i="32"/>
  <c r="AA50" i="32"/>
  <c r="Z50" i="32"/>
  <c r="Y50" i="32"/>
  <c r="X50" i="32"/>
  <c r="W50" i="32"/>
  <c r="V50" i="32"/>
  <c r="U50" i="32"/>
  <c r="T50" i="32"/>
  <c r="S50" i="32"/>
  <c r="R50" i="32"/>
  <c r="Q50" i="32"/>
  <c r="P50" i="32"/>
  <c r="O50" i="32"/>
  <c r="N50" i="32"/>
  <c r="M50" i="32"/>
  <c r="L50" i="32"/>
  <c r="K50" i="32"/>
  <c r="J50" i="32"/>
  <c r="I50" i="32"/>
  <c r="H50" i="32"/>
  <c r="G50" i="32"/>
  <c r="F50" i="32"/>
  <c r="E50" i="32"/>
  <c r="D50" i="32"/>
  <c r="C50" i="32"/>
  <c r="B50" i="32"/>
  <c r="AX48" i="32"/>
  <c r="BA48" i="32" s="1"/>
  <c r="AR48" i="32"/>
  <c r="AR47" i="32"/>
  <c r="AX47" i="32" s="1"/>
  <c r="BA47" i="32" s="1"/>
  <c r="BA46" i="32"/>
  <c r="AX46" i="32"/>
  <c r="AR46" i="32"/>
  <c r="AR45" i="32"/>
  <c r="AX45" i="32" s="1"/>
  <c r="BA45" i="32" s="1"/>
  <c r="AR43" i="32"/>
  <c r="AX43" i="32" s="1"/>
  <c r="BA43" i="32" s="1"/>
  <c r="AX42" i="32"/>
  <c r="BA42" i="32" s="1"/>
  <c r="AR42" i="32"/>
  <c r="AX41" i="32"/>
  <c r="BA41" i="32" s="1"/>
  <c r="AR41" i="32"/>
  <c r="AX40" i="32"/>
  <c r="BA40" i="32" s="1"/>
  <c r="AR40" i="32"/>
  <c r="AR39" i="32"/>
  <c r="AX39" i="32" s="1"/>
  <c r="BA39" i="32" s="1"/>
  <c r="BA38" i="32"/>
  <c r="AX38" i="32"/>
  <c r="AR38" i="32"/>
  <c r="AR37" i="32"/>
  <c r="AX37" i="32" s="1"/>
  <c r="BA37" i="32" s="1"/>
  <c r="AR36" i="32"/>
  <c r="AX36" i="32" s="1"/>
  <c r="BA36" i="32" s="1"/>
  <c r="AR35" i="32"/>
  <c r="AX35" i="32" s="1"/>
  <c r="BA35" i="32" s="1"/>
  <c r="AX34" i="32"/>
  <c r="BA34" i="32" s="1"/>
  <c r="AR34" i="32"/>
  <c r="AX33" i="32"/>
  <c r="BA33" i="32" s="1"/>
  <c r="AR33" i="32"/>
  <c r="AX32" i="32"/>
  <c r="BA32" i="32" s="1"/>
  <c r="AR32" i="32"/>
  <c r="BA30" i="32"/>
  <c r="AX30" i="32"/>
  <c r="AR30" i="32"/>
  <c r="AR29" i="32"/>
  <c r="AX29" i="32" s="1"/>
  <c r="BA29" i="32" s="1"/>
  <c r="AR28" i="32"/>
  <c r="AX28" i="32" s="1"/>
  <c r="BA28" i="32" s="1"/>
  <c r="AR27" i="32"/>
  <c r="AX27" i="32" s="1"/>
  <c r="BA27" i="32" s="1"/>
  <c r="AX26" i="32"/>
  <c r="BA26" i="32" s="1"/>
  <c r="AR26" i="32"/>
  <c r="AX25" i="32"/>
  <c r="BA25" i="32" s="1"/>
  <c r="AR25" i="32"/>
  <c r="AX24" i="32"/>
  <c r="BA24" i="32" s="1"/>
  <c r="AR24" i="32"/>
  <c r="AR23" i="32"/>
  <c r="AX23" i="32" s="1"/>
  <c r="BA23" i="32" s="1"/>
  <c r="BA22" i="32"/>
  <c r="AX22" i="32"/>
  <c r="AR22" i="32"/>
  <c r="AR21" i="32"/>
  <c r="AX21" i="32" s="1"/>
  <c r="BA21" i="32" s="1"/>
  <c r="AR20" i="32"/>
  <c r="AX20" i="32" s="1"/>
  <c r="BA20" i="32" s="1"/>
  <c r="AR19" i="32"/>
  <c r="AX19" i="32" s="1"/>
  <c r="BA19" i="32" s="1"/>
  <c r="AX18" i="32"/>
  <c r="BA18" i="32" s="1"/>
  <c r="AR18" i="32"/>
  <c r="AX17" i="32"/>
  <c r="BA17" i="32" s="1"/>
  <c r="AR17" i="32"/>
  <c r="AX16" i="32"/>
  <c r="BA16" i="32" s="1"/>
  <c r="AR16" i="32"/>
  <c r="AR15" i="32"/>
  <c r="AX15" i="32" s="1"/>
  <c r="BA15" i="32" s="1"/>
  <c r="BA14" i="32"/>
  <c r="AX14" i="32"/>
  <c r="AR14" i="32"/>
  <c r="AR13" i="32"/>
  <c r="AX13" i="32" s="1"/>
  <c r="BA13" i="32" s="1"/>
  <c r="AR12" i="32"/>
  <c r="AX12" i="32" s="1"/>
  <c r="BA12" i="32" s="1"/>
  <c r="AR11" i="32"/>
  <c r="AX11" i="32" s="1"/>
  <c r="BA11" i="32" s="1"/>
  <c r="AX10" i="32"/>
  <c r="BA10" i="32" s="1"/>
  <c r="AR10" i="32"/>
  <c r="AX9" i="32"/>
  <c r="BA9" i="32" s="1"/>
  <c r="AR9" i="32"/>
  <c r="AX8" i="32"/>
  <c r="BA8" i="32" s="1"/>
  <c r="AR8" i="32"/>
  <c r="AR7" i="32"/>
  <c r="AX7" i="32" s="1"/>
  <c r="BA7" i="32" s="1"/>
  <c r="BA6" i="32"/>
  <c r="AX6" i="32"/>
  <c r="AR6" i="32"/>
  <c r="AR50" i="32" l="1"/>
  <c r="AX50" i="32"/>
  <c r="BA50" i="32"/>
  <c r="R46" i="24" l="1"/>
  <c r="Q46" i="24"/>
  <c r="P46" i="24"/>
  <c r="O46" i="24"/>
  <c r="N46" i="24"/>
  <c r="M46" i="24"/>
  <c r="L46" i="24"/>
  <c r="K46" i="24"/>
  <c r="J46" i="24"/>
  <c r="I46" i="24"/>
  <c r="H46" i="24"/>
  <c r="G46" i="24"/>
  <c r="F46" i="24"/>
  <c r="E46" i="24"/>
  <c r="D46" i="24"/>
  <c r="C46" i="24"/>
  <c r="B46" i="24"/>
  <c r="Q53" i="19"/>
  <c r="Q52" i="19"/>
  <c r="Q51" i="19"/>
  <c r="Q50" i="19"/>
  <c r="Q49" i="19"/>
  <c r="Q48" i="19"/>
  <c r="Q47" i="19"/>
  <c r="Q46" i="19"/>
  <c r="Q45" i="19"/>
  <c r="Q44" i="19"/>
  <c r="Q43" i="19"/>
  <c r="Q36" i="19"/>
  <c r="Q35" i="19"/>
  <c r="Q30" i="19"/>
  <c r="Q31" i="19"/>
  <c r="P46" i="29" l="1"/>
  <c r="O46" i="29"/>
  <c r="N46" i="29"/>
  <c r="M46" i="29"/>
  <c r="L46" i="29"/>
  <c r="K46" i="29"/>
  <c r="P5" i="21"/>
  <c r="J37" i="18"/>
  <c r="O48" i="31" l="1"/>
  <c r="N48" i="31"/>
  <c r="M48" i="31"/>
  <c r="L48" i="31"/>
  <c r="K48" i="31"/>
  <c r="J48" i="31"/>
  <c r="I48" i="31"/>
  <c r="H48" i="31"/>
  <c r="G48" i="31"/>
  <c r="F48" i="31"/>
  <c r="E48" i="31"/>
  <c r="D48" i="31"/>
  <c r="C48" i="31"/>
  <c r="B48" i="31"/>
  <c r="O48" i="30"/>
  <c r="N48" i="30"/>
  <c r="M48" i="30"/>
  <c r="L48" i="30"/>
  <c r="K48" i="30"/>
  <c r="J48" i="30"/>
  <c r="I48" i="30"/>
  <c r="H48" i="30"/>
  <c r="G48" i="30"/>
  <c r="F48" i="30"/>
  <c r="E48" i="30"/>
  <c r="D48" i="30"/>
  <c r="C48" i="30"/>
  <c r="O50" i="29"/>
  <c r="S46" i="29"/>
  <c r="R46" i="29"/>
  <c r="Q46" i="29"/>
  <c r="M46" i="28"/>
  <c r="L46" i="28"/>
  <c r="K46" i="28"/>
  <c r="J46" i="28"/>
  <c r="I46" i="28"/>
  <c r="H46" i="28"/>
  <c r="G46" i="28"/>
  <c r="F46" i="28"/>
  <c r="E46" i="28"/>
  <c r="D46" i="28"/>
  <c r="C46" i="28"/>
  <c r="B46" i="28"/>
  <c r="Y46" i="27"/>
  <c r="X46" i="27"/>
  <c r="W46" i="27"/>
  <c r="V46" i="27"/>
  <c r="U46" i="27"/>
  <c r="S46" i="27"/>
  <c r="Q46" i="27"/>
  <c r="O46" i="27"/>
  <c r="L46" i="27"/>
  <c r="K46" i="27"/>
  <c r="J46" i="27"/>
  <c r="I46" i="27"/>
  <c r="H46" i="27"/>
  <c r="G46" i="27"/>
  <c r="F46" i="27"/>
  <c r="E46" i="27"/>
  <c r="D46" i="27"/>
  <c r="C46" i="27"/>
  <c r="B46" i="27"/>
  <c r="M46" i="26"/>
  <c r="L46" i="26"/>
  <c r="K46" i="26"/>
  <c r="J46" i="26"/>
  <c r="I46" i="26"/>
  <c r="G46" i="26"/>
  <c r="E46" i="26"/>
  <c r="D46" i="26"/>
  <c r="C46" i="26"/>
  <c r="M45" i="23"/>
  <c r="L45" i="23"/>
  <c r="K45" i="23"/>
  <c r="B46" i="22"/>
  <c r="T2" i="22"/>
  <c r="O51" i="29" l="1"/>
  <c r="N45" i="23"/>
  <c r="Y40" i="18"/>
  <c r="X40" i="18"/>
  <c r="W40" i="18"/>
  <c r="V40" i="18"/>
  <c r="Z40" i="18" s="1"/>
  <c r="U40" i="18"/>
  <c r="T40" i="18"/>
  <c r="S40" i="18"/>
  <c r="R40" i="18"/>
  <c r="Q40" i="18"/>
  <c r="P40" i="18"/>
  <c r="O40" i="18"/>
  <c r="N40" i="18"/>
  <c r="M40" i="18"/>
  <c r="L40" i="18"/>
  <c r="K40" i="18"/>
  <c r="J40" i="18"/>
  <c r="I40" i="18"/>
  <c r="H40" i="18"/>
  <c r="G40" i="18"/>
  <c r="F40" i="18"/>
  <c r="E40" i="18"/>
  <c r="D40" i="18"/>
  <c r="Y37" i="18"/>
  <c r="X37" i="18"/>
  <c r="W37" i="18"/>
  <c r="V37" i="18"/>
  <c r="Z37" i="18" s="1"/>
  <c r="U37" i="18"/>
  <c r="T37" i="18"/>
  <c r="S37" i="18"/>
  <c r="R37" i="18"/>
  <c r="Q37" i="18"/>
  <c r="P37" i="18"/>
  <c r="O37" i="18"/>
  <c r="N37" i="18"/>
  <c r="M37" i="18"/>
  <c r="L37" i="18"/>
  <c r="K37" i="18"/>
  <c r="I37" i="18"/>
  <c r="H37" i="18"/>
  <c r="G37" i="18"/>
  <c r="F37" i="18"/>
  <c r="E37" i="18"/>
  <c r="D37" i="18"/>
  <c r="Y32" i="18"/>
  <c r="X32" i="18"/>
  <c r="W32" i="18"/>
  <c r="V32" i="18"/>
  <c r="Z32" i="18" s="1"/>
  <c r="U32" i="18"/>
  <c r="T32" i="18"/>
  <c r="S32" i="18"/>
  <c r="R32" i="18"/>
  <c r="Q32" i="18"/>
  <c r="P32" i="18"/>
  <c r="O32" i="18"/>
  <c r="N32" i="18"/>
  <c r="M32" i="18"/>
  <c r="L32" i="18"/>
  <c r="K32" i="18"/>
  <c r="J32" i="18"/>
  <c r="G32" i="18"/>
  <c r="F32" i="18"/>
  <c r="E32" i="18"/>
  <c r="D32" i="18"/>
  <c r="Y24" i="18"/>
  <c r="X24" i="18"/>
  <c r="W24" i="18"/>
  <c r="V24" i="18"/>
  <c r="Z24" i="18" s="1"/>
  <c r="U24" i="18"/>
  <c r="T24" i="18"/>
  <c r="S24" i="18"/>
  <c r="R24" i="18"/>
  <c r="Q24" i="18"/>
  <c r="P24" i="18"/>
  <c r="O24" i="18"/>
  <c r="N24" i="18"/>
  <c r="M24" i="18"/>
  <c r="L24" i="18"/>
  <c r="K24" i="18"/>
  <c r="J24" i="18"/>
  <c r="I24" i="18"/>
  <c r="H24" i="18"/>
  <c r="G24" i="18"/>
  <c r="F24" i="18"/>
  <c r="E24" i="18"/>
  <c r="D24" i="18"/>
  <c r="Y19" i="18"/>
  <c r="X19" i="18"/>
  <c r="W19" i="18"/>
  <c r="V19" i="18"/>
  <c r="Z19" i="18" s="1"/>
  <c r="U19" i="18"/>
  <c r="T19" i="18"/>
  <c r="S19" i="18"/>
  <c r="R19" i="18"/>
  <c r="Q19" i="18"/>
  <c r="P19" i="18"/>
  <c r="O19" i="18"/>
  <c r="N19" i="18"/>
  <c r="M19" i="18"/>
  <c r="L19" i="18"/>
  <c r="K19" i="18"/>
  <c r="J19" i="18"/>
  <c r="G19" i="18"/>
  <c r="F19" i="18"/>
  <c r="E19" i="18"/>
  <c r="D19" i="18"/>
  <c r="Y16" i="18"/>
  <c r="X16" i="18"/>
  <c r="W16" i="18"/>
  <c r="V16" i="18"/>
  <c r="Z16" i="18" s="1"/>
  <c r="U16" i="18"/>
  <c r="T16" i="18"/>
  <c r="S16" i="18"/>
  <c r="R16" i="18"/>
  <c r="Q16" i="18"/>
  <c r="P16" i="18"/>
  <c r="O16" i="18"/>
  <c r="N16" i="18"/>
  <c r="M16" i="18"/>
  <c r="L16" i="18"/>
  <c r="J16" i="18"/>
  <c r="I16" i="18"/>
  <c r="H16" i="18"/>
  <c r="G16" i="18"/>
  <c r="F16" i="18"/>
  <c r="E16" i="18"/>
  <c r="D16" i="18"/>
  <c r="Y9" i="18"/>
  <c r="X9" i="18"/>
  <c r="W9" i="18"/>
  <c r="V9" i="18"/>
  <c r="Z9" i="18" s="1"/>
  <c r="U9" i="18"/>
  <c r="T9" i="18"/>
  <c r="S9" i="18"/>
  <c r="R9" i="18"/>
  <c r="Q9" i="18"/>
  <c r="P9" i="18"/>
  <c r="O9" i="18"/>
  <c r="O5" i="18"/>
  <c r="N9" i="18"/>
  <c r="M9" i="18"/>
  <c r="L9" i="18"/>
  <c r="K9" i="18"/>
  <c r="J9" i="18"/>
  <c r="I9" i="18"/>
  <c r="H9" i="18"/>
  <c r="G9" i="18"/>
  <c r="G5" i="18"/>
  <c r="F9" i="18"/>
  <c r="E9" i="18"/>
  <c r="D9" i="18"/>
  <c r="Y5" i="18"/>
  <c r="X5" i="18"/>
  <c r="U5" i="18"/>
  <c r="T5" i="18"/>
  <c r="S5" i="18"/>
  <c r="Q5" i="18"/>
  <c r="N5" i="18"/>
  <c r="M5" i="18"/>
  <c r="L5" i="18"/>
  <c r="K5" i="18"/>
  <c r="J5" i="18"/>
  <c r="D5" i="18"/>
  <c r="Z53" i="18"/>
  <c r="Z52" i="18"/>
  <c r="Z51" i="18"/>
  <c r="Z50" i="18"/>
  <c r="Z49" i="18"/>
  <c r="Z48" i="18"/>
  <c r="Z47" i="18"/>
  <c r="Z46" i="18"/>
  <c r="Z45" i="18"/>
  <c r="Z44" i="18"/>
  <c r="Z43" i="18"/>
  <c r="Z36" i="18"/>
  <c r="Z35" i="18"/>
  <c r="Z31" i="18"/>
  <c r="Z30" i="18"/>
  <c r="B48" i="30"/>
  <c r="G54" i="18" l="1"/>
  <c r="U54" i="18"/>
  <c r="D54" i="18"/>
  <c r="F54" i="18"/>
  <c r="N54" i="18"/>
  <c r="T54" i="18"/>
  <c r="E54" i="18"/>
  <c r="M54" i="18"/>
  <c r="P54" i="18"/>
  <c r="Y54" i="18"/>
  <c r="X54" i="18"/>
  <c r="W54" i="18"/>
  <c r="Q54" i="18"/>
  <c r="L54" i="18"/>
  <c r="K54" i="18"/>
  <c r="J54" i="18"/>
  <c r="I54" i="18"/>
  <c r="H54" i="18"/>
  <c r="O54" i="18"/>
  <c r="V5" i="18"/>
  <c r="V54" i="18" s="1"/>
  <c r="S54" i="18"/>
  <c r="R5" i="18"/>
  <c r="R54" i="18" s="1"/>
  <c r="Z5" i="18" l="1"/>
  <c r="C54" i="18"/>
  <c r="Q54" i="19" s="1"/>
  <c r="E45" i="23"/>
  <c r="D45" i="23"/>
  <c r="C45" i="23"/>
  <c r="B45" i="23"/>
  <c r="U46" i="22"/>
  <c r="T46" i="22"/>
  <c r="S46" i="22"/>
  <c r="R46" i="22"/>
  <c r="Q46" i="22"/>
  <c r="I46" i="22"/>
  <c r="H46" i="22"/>
  <c r="G46" i="22"/>
  <c r="F46" i="22"/>
  <c r="E46" i="22"/>
  <c r="P46" i="22"/>
  <c r="O46" i="22"/>
  <c r="N46" i="22"/>
  <c r="M46" i="22"/>
  <c r="L46" i="22"/>
  <c r="K46" i="22"/>
  <c r="J46" i="22"/>
  <c r="D46" i="22"/>
  <c r="C46" i="22"/>
  <c r="W40" i="21"/>
  <c r="V40" i="21"/>
  <c r="U40" i="21"/>
  <c r="T40" i="21"/>
  <c r="S40" i="21"/>
  <c r="R40" i="21"/>
  <c r="Q40" i="21"/>
  <c r="P40" i="21"/>
  <c r="O40" i="21"/>
  <c r="N40" i="21"/>
  <c r="M40" i="21"/>
  <c r="L40" i="21"/>
  <c r="K40" i="21"/>
  <c r="J40" i="21"/>
  <c r="I40" i="21"/>
  <c r="H40" i="21"/>
  <c r="G40" i="21"/>
  <c r="F40" i="21"/>
  <c r="E40" i="21"/>
  <c r="D40" i="21"/>
  <c r="C40" i="21"/>
  <c r="W37" i="21"/>
  <c r="V37" i="21"/>
  <c r="U37" i="21"/>
  <c r="T37" i="21"/>
  <c r="S37" i="21"/>
  <c r="R37" i="21"/>
  <c r="Q37" i="21"/>
  <c r="P37" i="21"/>
  <c r="O37" i="21"/>
  <c r="N37" i="21"/>
  <c r="M37" i="21"/>
  <c r="L37" i="21"/>
  <c r="K37" i="21"/>
  <c r="J37" i="21"/>
  <c r="I37" i="21"/>
  <c r="H37" i="21"/>
  <c r="G37" i="21"/>
  <c r="F37" i="21"/>
  <c r="E37" i="21"/>
  <c r="D37" i="21"/>
  <c r="C37" i="21"/>
  <c r="W32" i="21"/>
  <c r="V32" i="21"/>
  <c r="U32" i="21"/>
  <c r="T32" i="21"/>
  <c r="S32" i="21"/>
  <c r="R32" i="21"/>
  <c r="Q32" i="21"/>
  <c r="P32" i="21"/>
  <c r="O32" i="21"/>
  <c r="L32" i="21"/>
  <c r="K32" i="21"/>
  <c r="J32" i="21"/>
  <c r="I32" i="21"/>
  <c r="H32" i="21"/>
  <c r="G32" i="21"/>
  <c r="F32" i="21"/>
  <c r="E32" i="21"/>
  <c r="D32" i="21"/>
  <c r="C32" i="21"/>
  <c r="W24" i="21"/>
  <c r="V24" i="21"/>
  <c r="U24" i="21"/>
  <c r="T24" i="21"/>
  <c r="S24" i="21"/>
  <c r="R24" i="21"/>
  <c r="Q24" i="21"/>
  <c r="P24" i="21"/>
  <c r="O24" i="21"/>
  <c r="N24" i="21"/>
  <c r="M24" i="21"/>
  <c r="L24" i="21"/>
  <c r="K24" i="21"/>
  <c r="J24" i="21"/>
  <c r="I24" i="21"/>
  <c r="H24" i="21"/>
  <c r="G24" i="21"/>
  <c r="F24" i="21"/>
  <c r="E24" i="21"/>
  <c r="D24" i="21"/>
  <c r="C24" i="21"/>
  <c r="W19" i="21"/>
  <c r="V19" i="21"/>
  <c r="U19" i="21"/>
  <c r="T19" i="21"/>
  <c r="S19" i="21"/>
  <c r="R19" i="21"/>
  <c r="Q19" i="21"/>
  <c r="P19" i="21"/>
  <c r="O19" i="21"/>
  <c r="N19" i="21"/>
  <c r="M19" i="21"/>
  <c r="L19" i="21"/>
  <c r="K19" i="21"/>
  <c r="J19" i="21"/>
  <c r="I19" i="21"/>
  <c r="H19" i="21"/>
  <c r="G19" i="21"/>
  <c r="F19" i="21"/>
  <c r="E19" i="21"/>
  <c r="D19" i="21"/>
  <c r="C19" i="21"/>
  <c r="W16" i="21"/>
  <c r="V16" i="21"/>
  <c r="U16" i="21"/>
  <c r="T16" i="21"/>
  <c r="S16" i="21"/>
  <c r="R16" i="21"/>
  <c r="Q16" i="21"/>
  <c r="P16" i="21"/>
  <c r="O16" i="21"/>
  <c r="N16" i="21"/>
  <c r="M16" i="21"/>
  <c r="L16" i="21"/>
  <c r="K16" i="21"/>
  <c r="J16" i="21"/>
  <c r="I16" i="21"/>
  <c r="H16" i="21"/>
  <c r="G16" i="21"/>
  <c r="F16" i="21"/>
  <c r="E16" i="21"/>
  <c r="D16" i="21"/>
  <c r="C16" i="21"/>
  <c r="W9" i="21"/>
  <c r="V9" i="21"/>
  <c r="U9" i="21"/>
  <c r="T9" i="21"/>
  <c r="S9" i="21"/>
  <c r="R9" i="21"/>
  <c r="Q9" i="21"/>
  <c r="P9" i="21"/>
  <c r="O9" i="21"/>
  <c r="N9" i="21"/>
  <c r="M9" i="21"/>
  <c r="L9" i="21"/>
  <c r="K9" i="21"/>
  <c r="J9" i="21"/>
  <c r="I9" i="21"/>
  <c r="H9" i="21"/>
  <c r="G9" i="21"/>
  <c r="F9" i="21"/>
  <c r="E9" i="21"/>
  <c r="D9" i="21"/>
  <c r="C9" i="21"/>
  <c r="W5" i="21"/>
  <c r="V5" i="21"/>
  <c r="U5" i="21"/>
  <c r="T5" i="21"/>
  <c r="S5" i="21"/>
  <c r="R5" i="21"/>
  <c r="Q5" i="21"/>
  <c r="M5" i="21"/>
  <c r="L5" i="21"/>
  <c r="K5" i="21"/>
  <c r="J5" i="21"/>
  <c r="I5" i="21"/>
  <c r="H5" i="21"/>
  <c r="G5" i="21"/>
  <c r="F5" i="21"/>
  <c r="E5" i="21"/>
  <c r="O5" i="21"/>
  <c r="N5" i="21"/>
  <c r="D5" i="21"/>
  <c r="C5" i="21"/>
  <c r="N46" i="20"/>
  <c r="M46" i="20"/>
  <c r="B46" i="20"/>
  <c r="L46" i="20"/>
  <c r="K46" i="20"/>
  <c r="J46" i="20"/>
  <c r="I46" i="20"/>
  <c r="H46" i="20"/>
  <c r="G46" i="20"/>
  <c r="F46" i="20"/>
  <c r="E46" i="20"/>
  <c r="D46" i="20"/>
  <c r="C46" i="20"/>
  <c r="P40" i="19"/>
  <c r="O40" i="19"/>
  <c r="N40" i="19"/>
  <c r="M40" i="19"/>
  <c r="L40" i="19"/>
  <c r="K40" i="19"/>
  <c r="J40" i="19"/>
  <c r="I40" i="19"/>
  <c r="H40" i="19"/>
  <c r="G40" i="19"/>
  <c r="F40" i="19"/>
  <c r="E40" i="19"/>
  <c r="D40" i="19"/>
  <c r="C40" i="19"/>
  <c r="Q40" i="19" s="1"/>
  <c r="P37" i="19"/>
  <c r="O37" i="19"/>
  <c r="N37" i="19"/>
  <c r="M37" i="19"/>
  <c r="L37" i="19"/>
  <c r="K37" i="19"/>
  <c r="J37" i="19"/>
  <c r="I37" i="19"/>
  <c r="H37" i="19"/>
  <c r="G37" i="19"/>
  <c r="F37" i="19"/>
  <c r="E37" i="19"/>
  <c r="D37" i="19"/>
  <c r="C37" i="19"/>
  <c r="Q37" i="19" s="1"/>
  <c r="P32" i="19"/>
  <c r="O32" i="19"/>
  <c r="N32" i="19"/>
  <c r="M32" i="19"/>
  <c r="L32" i="19"/>
  <c r="K32" i="19"/>
  <c r="J32" i="19"/>
  <c r="I32" i="19"/>
  <c r="H32" i="19"/>
  <c r="G32" i="19"/>
  <c r="F32" i="19"/>
  <c r="E32" i="19"/>
  <c r="D32" i="19"/>
  <c r="C32" i="19"/>
  <c r="Q32" i="19" s="1"/>
  <c r="P24" i="19"/>
  <c r="O24" i="19"/>
  <c r="N24" i="19"/>
  <c r="M24" i="19"/>
  <c r="L24" i="19"/>
  <c r="K24" i="19"/>
  <c r="J24" i="19"/>
  <c r="I24" i="19"/>
  <c r="H24" i="19"/>
  <c r="G24" i="19"/>
  <c r="F24" i="19"/>
  <c r="E24" i="19"/>
  <c r="D24" i="19"/>
  <c r="C24" i="19"/>
  <c r="Q24" i="19" s="1"/>
  <c r="P19" i="19"/>
  <c r="O19" i="19"/>
  <c r="N19" i="19"/>
  <c r="M19" i="19"/>
  <c r="L19" i="19"/>
  <c r="K19" i="19"/>
  <c r="J19" i="19"/>
  <c r="I19" i="19"/>
  <c r="H19" i="19"/>
  <c r="G19" i="19"/>
  <c r="F19" i="19"/>
  <c r="E19" i="19"/>
  <c r="D19" i="19"/>
  <c r="C19" i="19"/>
  <c r="Q19" i="19" s="1"/>
  <c r="P16" i="19"/>
  <c r="O16" i="19"/>
  <c r="N16" i="19"/>
  <c r="M16" i="19"/>
  <c r="L16" i="19"/>
  <c r="K16" i="19"/>
  <c r="J16" i="19"/>
  <c r="I16" i="19"/>
  <c r="H16" i="19"/>
  <c r="G16" i="19"/>
  <c r="F16" i="19"/>
  <c r="E16" i="19"/>
  <c r="D16" i="19"/>
  <c r="C16" i="19"/>
  <c r="Q16" i="19" s="1"/>
  <c r="P9" i="19"/>
  <c r="O9" i="19"/>
  <c r="N9" i="19"/>
  <c r="M9" i="19"/>
  <c r="L9" i="19"/>
  <c r="K9" i="19"/>
  <c r="J9" i="19"/>
  <c r="I9" i="19"/>
  <c r="H9" i="19"/>
  <c r="G9" i="19"/>
  <c r="F9" i="19"/>
  <c r="E9" i="19"/>
  <c r="D9" i="19"/>
  <c r="C9" i="19"/>
  <c r="Q9" i="19" s="1"/>
  <c r="O5" i="19"/>
  <c r="N5" i="19"/>
  <c r="M5" i="19"/>
  <c r="H5" i="19"/>
  <c r="G5" i="19"/>
  <c r="C5" i="19"/>
  <c r="Q5" i="19" s="1"/>
  <c r="P5" i="19"/>
  <c r="L5" i="19"/>
  <c r="K5" i="19"/>
  <c r="J5" i="19"/>
  <c r="I5" i="19"/>
  <c r="F5" i="19"/>
  <c r="E5" i="19"/>
  <c r="D5" i="19"/>
  <c r="O54" i="21" l="1"/>
  <c r="F54" i="19"/>
  <c r="H54" i="21"/>
  <c r="N54" i="21"/>
  <c r="P54" i="21"/>
  <c r="D54" i="21"/>
  <c r="E54" i="21"/>
  <c r="M54" i="21"/>
  <c r="F54" i="21"/>
  <c r="T54" i="21"/>
  <c r="U54" i="21"/>
  <c r="K54" i="21"/>
  <c r="V54" i="21"/>
  <c r="L54" i="21"/>
  <c r="J54" i="19"/>
  <c r="G54" i="21"/>
  <c r="H54" i="19"/>
  <c r="I54" i="19"/>
  <c r="K54" i="19"/>
  <c r="C54" i="21"/>
  <c r="S54" i="21"/>
  <c r="Q54" i="21"/>
  <c r="R54" i="21"/>
  <c r="I54" i="21"/>
  <c r="J54" i="21"/>
  <c r="W54" i="21"/>
  <c r="D54" i="19"/>
  <c r="P54" i="19"/>
  <c r="L54" i="19"/>
  <c r="M54" i="19"/>
  <c r="N54" i="19"/>
  <c r="O54" i="19"/>
  <c r="O46" i="20"/>
  <c r="C58" i="18" l="1"/>
  <c r="O1" i="23"/>
  <c r="N49" i="23"/>
  <c r="N50" i="23" s="1"/>
  <c r="M49" i="23"/>
  <c r="M50" i="23" s="1"/>
  <c r="L49" i="23"/>
  <c r="K49" i="23"/>
  <c r="K50" i="23" l="1"/>
  <c r="L50" i="23"/>
  <c r="F58" i="19" l="1"/>
  <c r="R50" i="24"/>
  <c r="B58" i="30"/>
  <c r="S50" i="27"/>
  <c r="S51" i="27" s="1"/>
  <c r="D58" i="18"/>
  <c r="D59" i="18" s="1"/>
  <c r="T1" i="29"/>
  <c r="N1" i="28"/>
  <c r="Z1" i="27"/>
  <c r="N1" i="26"/>
  <c r="S1" i="24"/>
  <c r="H1" i="23"/>
  <c r="X1" i="21"/>
  <c r="P1" i="20"/>
  <c r="I2" i="22" s="1"/>
  <c r="O52" i="31"/>
  <c r="N52" i="31"/>
  <c r="N53" i="31" s="1"/>
  <c r="M52" i="31"/>
  <c r="M53" i="31" s="1"/>
  <c r="L52" i="31"/>
  <c r="K52" i="31"/>
  <c r="J52" i="31"/>
  <c r="I52" i="31"/>
  <c r="I53" i="31" s="1"/>
  <c r="H52" i="31"/>
  <c r="G52" i="31"/>
  <c r="G53" i="31" s="1"/>
  <c r="F52" i="31"/>
  <c r="E52" i="31"/>
  <c r="E53" i="31" s="1"/>
  <c r="D52" i="31"/>
  <c r="C52" i="31"/>
  <c r="B52" i="31"/>
  <c r="B53" i="31" s="1"/>
  <c r="O3" i="31"/>
  <c r="O52" i="30"/>
  <c r="O53" i="30" s="1"/>
  <c r="N52" i="30"/>
  <c r="N53" i="30" s="1"/>
  <c r="M52" i="30"/>
  <c r="L52" i="30"/>
  <c r="L53" i="30" s="1"/>
  <c r="K52" i="30"/>
  <c r="K53" i="30" s="1"/>
  <c r="J52" i="30"/>
  <c r="I52" i="30"/>
  <c r="H52" i="30"/>
  <c r="H53" i="30" s="1"/>
  <c r="G52" i="30"/>
  <c r="G53" i="30" s="1"/>
  <c r="F52" i="30"/>
  <c r="E52" i="30"/>
  <c r="D52" i="30"/>
  <c r="D53" i="30" s="1"/>
  <c r="C52" i="30"/>
  <c r="C53" i="30" s="1"/>
  <c r="B52" i="30"/>
  <c r="S50" i="29"/>
  <c r="S51" i="29" s="1"/>
  <c r="R50" i="29"/>
  <c r="R51" i="29" s="1"/>
  <c r="Q50" i="29"/>
  <c r="Q51" i="29" s="1"/>
  <c r="P50" i="29"/>
  <c r="P51" i="29" s="1"/>
  <c r="M50" i="29"/>
  <c r="L50" i="29"/>
  <c r="K50" i="29"/>
  <c r="M50" i="28"/>
  <c r="M51" i="28" s="1"/>
  <c r="L50" i="28"/>
  <c r="L51" i="28" s="1"/>
  <c r="K50" i="28"/>
  <c r="J50" i="28"/>
  <c r="J51" i="28" s="1"/>
  <c r="I50" i="28"/>
  <c r="I51" i="28" s="1"/>
  <c r="H50" i="28"/>
  <c r="H51" i="28" s="1"/>
  <c r="G50" i="28"/>
  <c r="G51" i="28" s="1"/>
  <c r="F50" i="28"/>
  <c r="F51" i="28" s="1"/>
  <c r="E50" i="28"/>
  <c r="E51" i="28" s="1"/>
  <c r="D50" i="28"/>
  <c r="D51" i="28" s="1"/>
  <c r="C50" i="28"/>
  <c r="C51" i="28" s="1"/>
  <c r="B50" i="28"/>
  <c r="Y50" i="27"/>
  <c r="Y51" i="27" s="1"/>
  <c r="X50" i="27"/>
  <c r="W50" i="27"/>
  <c r="V50" i="27"/>
  <c r="U50" i="27"/>
  <c r="U51" i="27" s="1"/>
  <c r="Q50" i="27"/>
  <c r="O50" i="27"/>
  <c r="L50" i="27"/>
  <c r="L51" i="27" s="1"/>
  <c r="K50" i="27"/>
  <c r="K51" i="27" s="1"/>
  <c r="J50" i="27"/>
  <c r="I50" i="27"/>
  <c r="I51" i="27" s="1"/>
  <c r="H50" i="27"/>
  <c r="G50" i="27"/>
  <c r="G51" i="27" s="1"/>
  <c r="F50" i="27"/>
  <c r="E50" i="27"/>
  <c r="D50" i="27"/>
  <c r="C50" i="27"/>
  <c r="C51" i="27" s="1"/>
  <c r="B50" i="27"/>
  <c r="M50" i="26"/>
  <c r="M51" i="26" s="1"/>
  <c r="L50" i="26"/>
  <c r="L51" i="26" s="1"/>
  <c r="K50" i="26"/>
  <c r="K51" i="26" s="1"/>
  <c r="J50" i="26"/>
  <c r="I50" i="26"/>
  <c r="I51" i="26" s="1"/>
  <c r="G50" i="26"/>
  <c r="E50" i="26"/>
  <c r="D50" i="26"/>
  <c r="C50" i="26"/>
  <c r="Q50" i="24"/>
  <c r="Q51" i="24" s="1"/>
  <c r="P50" i="24"/>
  <c r="P51" i="24" s="1"/>
  <c r="O50" i="24"/>
  <c r="N50" i="24"/>
  <c r="N51" i="24" s="1"/>
  <c r="M50" i="24"/>
  <c r="M51" i="24" s="1"/>
  <c r="L50" i="24"/>
  <c r="L51" i="24" s="1"/>
  <c r="K50" i="24"/>
  <c r="K51" i="24" s="1"/>
  <c r="J50" i="24"/>
  <c r="I50" i="24"/>
  <c r="I51" i="24" s="1"/>
  <c r="H50" i="24"/>
  <c r="H51" i="24" s="1"/>
  <c r="G50" i="24"/>
  <c r="G51" i="24" s="1"/>
  <c r="F50" i="24"/>
  <c r="F51" i="24" s="1"/>
  <c r="E50" i="24"/>
  <c r="E51" i="24" s="1"/>
  <c r="D50" i="24"/>
  <c r="C50" i="24"/>
  <c r="C51" i="24" s="1"/>
  <c r="B50" i="24"/>
  <c r="B51" i="24" s="1"/>
  <c r="E49" i="23"/>
  <c r="E50" i="23" s="1"/>
  <c r="D49" i="23"/>
  <c r="C49" i="23"/>
  <c r="B49" i="23"/>
  <c r="U50" i="22"/>
  <c r="U51" i="22" s="1"/>
  <c r="T50" i="22"/>
  <c r="S50" i="22"/>
  <c r="S51" i="22" s="1"/>
  <c r="R50" i="22"/>
  <c r="R51" i="22" s="1"/>
  <c r="Q50" i="22"/>
  <c r="P50" i="22"/>
  <c r="P51" i="22" s="1"/>
  <c r="O50" i="22"/>
  <c r="O51" i="22" s="1"/>
  <c r="N50" i="22"/>
  <c r="N51" i="22" s="1"/>
  <c r="M50" i="22"/>
  <c r="M51" i="22" s="1"/>
  <c r="L50" i="22"/>
  <c r="K50" i="22"/>
  <c r="K51" i="22" s="1"/>
  <c r="J50" i="22"/>
  <c r="J51" i="22" s="1"/>
  <c r="I50" i="22"/>
  <c r="H50" i="22"/>
  <c r="H51" i="22" s="1"/>
  <c r="G50" i="22"/>
  <c r="G51" i="22" s="1"/>
  <c r="F50" i="22"/>
  <c r="F51" i="22" s="1"/>
  <c r="E50" i="22"/>
  <c r="E51" i="22" s="1"/>
  <c r="D50" i="22"/>
  <c r="C50" i="22"/>
  <c r="C51" i="22" s="1"/>
  <c r="B50" i="22"/>
  <c r="B51" i="22" s="1"/>
  <c r="W58" i="21"/>
  <c r="V58" i="21"/>
  <c r="V59" i="21" s="1"/>
  <c r="U58" i="21"/>
  <c r="T58" i="21"/>
  <c r="S58" i="21"/>
  <c r="S59" i="21" s="1"/>
  <c r="R58" i="21"/>
  <c r="Q58" i="21"/>
  <c r="P58" i="21"/>
  <c r="O58" i="21"/>
  <c r="N58" i="21"/>
  <c r="M58" i="21"/>
  <c r="L58" i="21"/>
  <c r="K58" i="21"/>
  <c r="K59" i="21" s="1"/>
  <c r="J58" i="21"/>
  <c r="I58" i="21"/>
  <c r="H58" i="21"/>
  <c r="G58" i="21"/>
  <c r="G59" i="21" s="1"/>
  <c r="F58" i="21"/>
  <c r="E58" i="21"/>
  <c r="D58" i="21"/>
  <c r="D59" i="21" s="1"/>
  <c r="C58" i="21"/>
  <c r="O50" i="20"/>
  <c r="O51" i="20" s="1"/>
  <c r="N50" i="20"/>
  <c r="M50" i="20"/>
  <c r="L50" i="20"/>
  <c r="K50" i="20"/>
  <c r="K51" i="20" s="1"/>
  <c r="J50" i="20"/>
  <c r="I50" i="20"/>
  <c r="H50" i="20"/>
  <c r="G50" i="20"/>
  <c r="F50" i="20"/>
  <c r="F51" i="20" s="1"/>
  <c r="E50" i="20"/>
  <c r="D50" i="20"/>
  <c r="D51" i="20" s="1"/>
  <c r="C50" i="20"/>
  <c r="C51" i="20" s="1"/>
  <c r="B50" i="20"/>
  <c r="P58" i="19"/>
  <c r="O58" i="19"/>
  <c r="O59" i="19" s="1"/>
  <c r="N58" i="19"/>
  <c r="M58" i="19"/>
  <c r="L58" i="19"/>
  <c r="K58" i="19"/>
  <c r="J58" i="19"/>
  <c r="I58" i="19"/>
  <c r="H58" i="19"/>
  <c r="H59" i="19" s="1"/>
  <c r="G58" i="19"/>
  <c r="E58" i="19"/>
  <c r="D58" i="19"/>
  <c r="D59" i="19" s="1"/>
  <c r="C58" i="19"/>
  <c r="Y58" i="18"/>
  <c r="Y59" i="18" s="1"/>
  <c r="X58" i="18"/>
  <c r="W58" i="18"/>
  <c r="V58" i="18"/>
  <c r="U58" i="18"/>
  <c r="U59" i="18" s="1"/>
  <c r="T58" i="18"/>
  <c r="T59" i="18" s="1"/>
  <c r="S58" i="18"/>
  <c r="R58" i="18"/>
  <c r="Q58" i="18"/>
  <c r="Q59" i="18" s="1"/>
  <c r="P58" i="18"/>
  <c r="O58" i="18"/>
  <c r="O59" i="18" s="1"/>
  <c r="N58" i="18"/>
  <c r="M58" i="18"/>
  <c r="M59" i="18" s="1"/>
  <c r="L58" i="18"/>
  <c r="K58" i="18"/>
  <c r="J58" i="18"/>
  <c r="I58" i="18"/>
  <c r="I59" i="18" s="1"/>
  <c r="H58" i="18"/>
  <c r="G58" i="18"/>
  <c r="G59" i="18" s="1"/>
  <c r="F58" i="18"/>
  <c r="E58" i="18"/>
  <c r="E59" i="18" s="1"/>
  <c r="C50" i="23" l="1"/>
  <c r="D50" i="23"/>
  <c r="H53" i="31"/>
  <c r="L53" i="31"/>
  <c r="B51" i="28"/>
  <c r="K51" i="28"/>
  <c r="H51" i="27"/>
  <c r="V51" i="27"/>
  <c r="X51" i="27"/>
  <c r="J51" i="26"/>
  <c r="D51" i="26"/>
  <c r="E51" i="26"/>
  <c r="G51" i="26"/>
  <c r="O51" i="24"/>
  <c r="J51" i="24"/>
  <c r="I51" i="22"/>
  <c r="Q51" i="22"/>
  <c r="D51" i="22"/>
  <c r="L51" i="22"/>
  <c r="T51" i="22"/>
  <c r="H59" i="21"/>
  <c r="P59" i="21"/>
  <c r="O59" i="21"/>
  <c r="I59" i="21"/>
  <c r="Q59" i="21"/>
  <c r="J59" i="21"/>
  <c r="R59" i="21"/>
  <c r="C59" i="21"/>
  <c r="E51" i="20"/>
  <c r="L51" i="20"/>
  <c r="M51" i="20"/>
  <c r="N51" i="20"/>
  <c r="B51" i="20"/>
  <c r="I51" i="20"/>
  <c r="J51" i="20"/>
  <c r="J59" i="19"/>
  <c r="K59" i="19"/>
  <c r="L59" i="19"/>
  <c r="H59" i="18"/>
  <c r="P59" i="18"/>
  <c r="J59" i="18"/>
  <c r="R59" i="18"/>
  <c r="K59" i="18"/>
  <c r="B53" i="30"/>
  <c r="J53" i="30"/>
  <c r="C53" i="31"/>
  <c r="J53" i="31"/>
  <c r="D53" i="31"/>
  <c r="K53" i="31"/>
  <c r="F59" i="19"/>
  <c r="K51" i="29"/>
  <c r="E53" i="30"/>
  <c r="M53" i="30"/>
  <c r="L51" i="29"/>
  <c r="F53" i="30"/>
  <c r="F53" i="31"/>
  <c r="M51" i="29"/>
  <c r="O53" i="31"/>
  <c r="R51" i="24"/>
  <c r="X59" i="18"/>
  <c r="W59" i="21"/>
  <c r="W51" i="27"/>
  <c r="B51" i="27"/>
  <c r="M59" i="19"/>
  <c r="N59" i="19"/>
  <c r="D51" i="24"/>
  <c r="D51" i="27"/>
  <c r="L59" i="21"/>
  <c r="T59" i="21"/>
  <c r="E51" i="27"/>
  <c r="O51" i="27"/>
  <c r="F59" i="18"/>
  <c r="N59" i="18"/>
  <c r="V59" i="18"/>
  <c r="P59" i="19"/>
  <c r="G51" i="20"/>
  <c r="E59" i="21"/>
  <c r="M59" i="21"/>
  <c r="U59" i="21"/>
  <c r="B50" i="23"/>
  <c r="F51" i="27"/>
  <c r="Q51" i="27"/>
  <c r="J51" i="27"/>
  <c r="S59" i="18"/>
  <c r="L59" i="18"/>
  <c r="W59" i="18"/>
  <c r="I59" i="19"/>
  <c r="H51" i="20"/>
  <c r="F59" i="21"/>
  <c r="N59" i="21"/>
  <c r="C51" i="26"/>
  <c r="I53" i="30"/>
  <c r="E54" i="19" l="1"/>
  <c r="E59" i="19" s="1"/>
  <c r="G54" i="19" l="1"/>
  <c r="G59" i="19" s="1"/>
  <c r="C54" i="19" l="1"/>
  <c r="C59" i="19" l="1"/>
</calcChain>
</file>

<file path=xl/sharedStrings.xml><?xml version="1.0" encoding="utf-8"?>
<sst xmlns="http://schemas.openxmlformats.org/spreadsheetml/2006/main" count="2124" uniqueCount="571">
  <si>
    <t>館 名</t>
    <rPh sb="0" eb="1">
      <t>カン</t>
    </rPh>
    <rPh sb="2" eb="3">
      <t>ナ</t>
    </rPh>
    <phoneticPr fontId="2"/>
  </si>
  <si>
    <t>　全　蔵　書　冊　数         (冊)</t>
    <rPh sb="1" eb="2">
      <t>ゼン</t>
    </rPh>
    <rPh sb="3" eb="4">
      <t>ゾウショ</t>
    </rPh>
    <rPh sb="5" eb="6">
      <t>ゾウショ</t>
    </rPh>
    <rPh sb="7" eb="8">
      <t>サツ</t>
    </rPh>
    <rPh sb="9" eb="10">
      <t>スウ</t>
    </rPh>
    <rPh sb="20" eb="21">
      <t>サツ</t>
    </rPh>
    <phoneticPr fontId="2"/>
  </si>
  <si>
    <t>（冊）</t>
    <rPh sb="1" eb="2">
      <t>サツ</t>
    </rPh>
    <phoneticPr fontId="2"/>
  </si>
  <si>
    <t>備　考</t>
  </si>
  <si>
    <t>自動車図書館</t>
    <rPh sb="0" eb="3">
      <t>ジドウシャ</t>
    </rPh>
    <rPh sb="3" eb="6">
      <t>トショカン</t>
    </rPh>
    <phoneticPr fontId="2"/>
  </si>
  <si>
    <t>分室・サービスポイント</t>
    <rPh sb="0" eb="2">
      <t>ブンシツ</t>
    </rPh>
    <phoneticPr fontId="2"/>
  </si>
  <si>
    <t>その他</t>
    <rPh sb="2" eb="3">
      <t>タ</t>
    </rPh>
    <phoneticPr fontId="2"/>
  </si>
  <si>
    <t>　うち開架冊数</t>
    <rPh sb="3" eb="5">
      <t>カイカ</t>
    </rPh>
    <rPh sb="5" eb="6">
      <t>サツ</t>
    </rPh>
    <rPh sb="6" eb="7">
      <t>スウ</t>
    </rPh>
    <phoneticPr fontId="2"/>
  </si>
  <si>
    <t>うち紙芝居</t>
    <rPh sb="2" eb="5">
      <t>カミシバイ</t>
    </rPh>
    <phoneticPr fontId="2"/>
  </si>
  <si>
    <t>一般</t>
    <rPh sb="0" eb="2">
      <t>イッパン</t>
    </rPh>
    <phoneticPr fontId="2"/>
  </si>
  <si>
    <t>児童</t>
    <rPh sb="0" eb="2">
      <t>ジドウ</t>
    </rPh>
    <phoneticPr fontId="2"/>
  </si>
  <si>
    <t>合計</t>
    <rPh sb="0" eb="2">
      <t>ゴウケイ</t>
    </rPh>
    <phoneticPr fontId="2"/>
  </si>
  <si>
    <t>奉仕人口</t>
    <rPh sb="0" eb="2">
      <t>ホウシ</t>
    </rPh>
    <rPh sb="2" eb="4">
      <t>ジンコウ</t>
    </rPh>
    <phoneticPr fontId="2"/>
  </si>
  <si>
    <t xml:space="preserve">  本　館　用　一　般　図　書　　</t>
    <rPh sb="6" eb="7">
      <t>ヨウ</t>
    </rPh>
    <rPh sb="8" eb="9">
      <t>イチ</t>
    </rPh>
    <rPh sb="10" eb="11">
      <t>パン</t>
    </rPh>
    <rPh sb="12" eb="13">
      <t>ズ</t>
    </rPh>
    <rPh sb="14" eb="15">
      <t>ショ</t>
    </rPh>
    <phoneticPr fontId="2"/>
  </si>
  <si>
    <t xml:space="preserve"> 総       記</t>
    <rPh sb="1" eb="10">
      <t>ソウキ</t>
    </rPh>
    <phoneticPr fontId="2"/>
  </si>
  <si>
    <t>年間受入冊数</t>
    <rPh sb="0" eb="2">
      <t>ネンカン</t>
    </rPh>
    <rPh sb="2" eb="4">
      <t>ウケイレ</t>
    </rPh>
    <rPh sb="4" eb="5">
      <t>サツ</t>
    </rPh>
    <rPh sb="5" eb="6">
      <t>スウ</t>
    </rPh>
    <phoneticPr fontId="2"/>
  </si>
  <si>
    <t>(冊)</t>
    <rPh sb="1" eb="2">
      <t>サツ</t>
    </rPh>
    <phoneticPr fontId="2"/>
  </si>
  <si>
    <t>年間除籍冊数（含移管）</t>
    <rPh sb="0" eb="2">
      <t>ネンカン</t>
    </rPh>
    <rPh sb="2" eb="4">
      <t>ジョセキ</t>
    </rPh>
    <rPh sb="4" eb="5">
      <t>サツ</t>
    </rPh>
    <rPh sb="5" eb="6">
      <t>スウ</t>
    </rPh>
    <rPh sb="7" eb="8">
      <t>フク</t>
    </rPh>
    <rPh sb="8" eb="10">
      <t>イカン</t>
    </rPh>
    <phoneticPr fontId="2"/>
  </si>
  <si>
    <t>年間受入雑誌種数</t>
  </si>
  <si>
    <t>年間受入新聞種数</t>
  </si>
  <si>
    <t>備  考</t>
    <rPh sb="0" eb="4">
      <t>ビコウ</t>
    </rPh>
    <phoneticPr fontId="2"/>
  </si>
  <si>
    <t>　本館奉仕用</t>
    <rPh sb="1" eb="3">
      <t>ホンカン</t>
    </rPh>
    <rPh sb="3" eb="5">
      <t>ホウシ</t>
    </rPh>
    <rPh sb="5" eb="6">
      <t>ヨウ</t>
    </rPh>
    <phoneticPr fontId="2"/>
  </si>
  <si>
    <t>その他２</t>
    <rPh sb="0" eb="3">
      <t>ソノタ</t>
    </rPh>
    <phoneticPr fontId="2"/>
  </si>
  <si>
    <t>　合計</t>
    <rPh sb="1" eb="3">
      <t>ゴウケイ</t>
    </rPh>
    <phoneticPr fontId="2"/>
  </si>
  <si>
    <t>(点)</t>
    <rPh sb="1" eb="2">
      <t>テン</t>
    </rPh>
    <phoneticPr fontId="2"/>
  </si>
  <si>
    <t xml:space="preserve">  年　間　受  入　点　数</t>
    <rPh sb="2" eb="5">
      <t>ネンカン</t>
    </rPh>
    <rPh sb="6" eb="10">
      <t>ウケイ</t>
    </rPh>
    <rPh sb="11" eb="14">
      <t>テンスウ</t>
    </rPh>
    <phoneticPr fontId="2"/>
  </si>
  <si>
    <t>備 考</t>
    <rPh sb="0" eb="3">
      <t>ビコウ</t>
    </rPh>
    <phoneticPr fontId="2"/>
  </si>
  <si>
    <t>Ｃ  Ｄ</t>
    <phoneticPr fontId="2"/>
  </si>
  <si>
    <t>レコード</t>
    <phoneticPr fontId="2"/>
  </si>
  <si>
    <t>カセット</t>
    <phoneticPr fontId="2"/>
  </si>
  <si>
    <t>ﾋﾞﾃﾞｵ</t>
    <phoneticPr fontId="2"/>
  </si>
  <si>
    <t>Ｌ  Ｄ</t>
    <phoneticPr fontId="2"/>
  </si>
  <si>
    <t>DVD</t>
    <phoneticPr fontId="2"/>
  </si>
  <si>
    <t>合  計</t>
    <rPh sb="0" eb="4">
      <t>ゴウケイ</t>
    </rPh>
    <phoneticPr fontId="2"/>
  </si>
  <si>
    <t>(人)</t>
    <rPh sb="1" eb="2">
      <t>ニン</t>
    </rPh>
    <phoneticPr fontId="2"/>
  </si>
  <si>
    <t>開館日数</t>
    <rPh sb="0" eb="2">
      <t>カイカン</t>
    </rPh>
    <rPh sb="2" eb="4">
      <t>ニッスウ</t>
    </rPh>
    <phoneticPr fontId="2"/>
  </si>
  <si>
    <t>（点）</t>
    <rPh sb="1" eb="2">
      <t>テン</t>
    </rPh>
    <phoneticPr fontId="2"/>
  </si>
  <si>
    <t>個人貸出</t>
    <rPh sb="0" eb="2">
      <t>コジン</t>
    </rPh>
    <rPh sb="2" eb="4">
      <t>カシダシ</t>
    </rPh>
    <phoneticPr fontId="2"/>
  </si>
  <si>
    <t>本　館</t>
    <rPh sb="0" eb="3">
      <t>ホンカン</t>
    </rPh>
    <phoneticPr fontId="2"/>
  </si>
  <si>
    <t>分室 ・サービスポイント</t>
    <rPh sb="0" eb="2">
      <t>ブンシツ</t>
    </rPh>
    <phoneticPr fontId="2"/>
  </si>
  <si>
    <t>合　計</t>
    <rPh sb="0" eb="3">
      <t>ゴウケイ</t>
    </rPh>
    <phoneticPr fontId="2"/>
  </si>
  <si>
    <t>うち自治体内登録者</t>
    <rPh sb="2" eb="5">
      <t>ジチタイ</t>
    </rPh>
    <rPh sb="5" eb="6">
      <t>ナイ</t>
    </rPh>
    <rPh sb="6" eb="9">
      <t>トウロクシャ</t>
    </rPh>
    <phoneticPr fontId="2"/>
  </si>
  <si>
    <t>相互貸借</t>
    <rPh sb="0" eb="2">
      <t>ソウゴ</t>
    </rPh>
    <rPh sb="2" eb="4">
      <t>タイシャク</t>
    </rPh>
    <phoneticPr fontId="2"/>
  </si>
  <si>
    <t>点数 ／</t>
    <rPh sb="0" eb="1">
      <t>テン</t>
    </rPh>
    <rPh sb="1" eb="2">
      <t>スウ</t>
    </rPh>
    <phoneticPr fontId="2"/>
  </si>
  <si>
    <t>(日)</t>
    <rPh sb="1" eb="2">
      <t>ニチ</t>
    </rPh>
    <phoneticPr fontId="2"/>
  </si>
  <si>
    <t>本  館</t>
    <rPh sb="0" eb="4">
      <t>ホンカン</t>
    </rPh>
    <phoneticPr fontId="2"/>
  </si>
  <si>
    <t>自動車</t>
    <rPh sb="0" eb="3">
      <t>ジドウシャ</t>
    </rPh>
    <phoneticPr fontId="2"/>
  </si>
  <si>
    <t>貸出数</t>
    <rPh sb="0" eb="2">
      <t>カシダシ</t>
    </rPh>
    <rPh sb="2" eb="3">
      <t>スウ</t>
    </rPh>
    <phoneticPr fontId="2"/>
  </si>
  <si>
    <t>計</t>
    <rPh sb="0" eb="1">
      <t>ケイ</t>
    </rPh>
    <phoneticPr fontId="2"/>
  </si>
  <si>
    <t>宗教哲学</t>
    <rPh sb="0" eb="2">
      <t>シュウキョウ</t>
    </rPh>
    <rPh sb="2" eb="4">
      <t>テツガク</t>
    </rPh>
    <phoneticPr fontId="2"/>
  </si>
  <si>
    <t>歴史地理</t>
    <rPh sb="0" eb="2">
      <t>レキシ</t>
    </rPh>
    <rPh sb="2" eb="4">
      <t>チリ</t>
    </rPh>
    <phoneticPr fontId="2"/>
  </si>
  <si>
    <t>社会科学</t>
    <rPh sb="0" eb="2">
      <t>シャカイ</t>
    </rPh>
    <rPh sb="2" eb="4">
      <t>カガク</t>
    </rPh>
    <phoneticPr fontId="2"/>
  </si>
  <si>
    <t>自然科学</t>
    <rPh sb="0" eb="2">
      <t>シゼン</t>
    </rPh>
    <rPh sb="2" eb="4">
      <t>カガク</t>
    </rPh>
    <phoneticPr fontId="2"/>
  </si>
  <si>
    <t>技術工学</t>
    <rPh sb="0" eb="2">
      <t>ギジュツ</t>
    </rPh>
    <rPh sb="2" eb="4">
      <t>コウガク</t>
    </rPh>
    <phoneticPr fontId="2"/>
  </si>
  <si>
    <t>産　業</t>
    <rPh sb="0" eb="3">
      <t>サンギョウ</t>
    </rPh>
    <phoneticPr fontId="2"/>
  </si>
  <si>
    <t>郷土資料</t>
    <rPh sb="0" eb="2">
      <t>キョウド</t>
    </rPh>
    <rPh sb="2" eb="4">
      <t>シリョウ</t>
    </rPh>
    <phoneticPr fontId="2"/>
  </si>
  <si>
    <t>児   童</t>
    <rPh sb="0" eb="5">
      <t>ジドウ</t>
    </rPh>
    <phoneticPr fontId="2"/>
  </si>
  <si>
    <t>紙芝居</t>
    <rPh sb="0" eb="3">
      <t>カミシバイ</t>
    </rPh>
    <phoneticPr fontId="2"/>
  </si>
  <si>
    <t>雑誌等</t>
    <rPh sb="0" eb="2">
      <t>ザッシ</t>
    </rPh>
    <rPh sb="2" eb="3">
      <t>トウ</t>
    </rPh>
    <phoneticPr fontId="2"/>
  </si>
  <si>
    <t xml:space="preserve">    自　動　車  図  書  館</t>
    <rPh sb="4" eb="9">
      <t>ジドウシャ</t>
    </rPh>
    <rPh sb="11" eb="18">
      <t>トショカン</t>
    </rPh>
    <phoneticPr fontId="2"/>
  </si>
  <si>
    <t>分室、ＳＰ</t>
    <rPh sb="0" eb="2">
      <t>ブンシツ</t>
    </rPh>
    <phoneticPr fontId="2"/>
  </si>
  <si>
    <t xml:space="preserve"> 団体貸出</t>
    <rPh sb="1" eb="3">
      <t>ダンタイ</t>
    </rPh>
    <rPh sb="3" eb="5">
      <t>カシダシ</t>
    </rPh>
    <phoneticPr fontId="2"/>
  </si>
  <si>
    <t>自動車図書館車名</t>
    <rPh sb="0" eb="3">
      <t>ジドウシャ</t>
    </rPh>
    <rPh sb="3" eb="6">
      <t>トショカン</t>
    </rPh>
    <rPh sb="6" eb="7">
      <t>シャ</t>
    </rPh>
    <rPh sb="7" eb="8">
      <t>ナ</t>
    </rPh>
    <phoneticPr fontId="2"/>
  </si>
  <si>
    <t>台数</t>
    <rPh sb="0" eb="2">
      <t>ダイスウ</t>
    </rPh>
    <phoneticPr fontId="2"/>
  </si>
  <si>
    <t>乗務員</t>
    <rPh sb="0" eb="3">
      <t>ジョウムイン</t>
    </rPh>
    <phoneticPr fontId="2"/>
  </si>
  <si>
    <t>積載図書冊数</t>
    <rPh sb="0" eb="2">
      <t>セキサイ</t>
    </rPh>
    <rPh sb="2" eb="4">
      <t>トショ</t>
    </rPh>
    <rPh sb="4" eb="5">
      <t>サツ</t>
    </rPh>
    <rPh sb="5" eb="6">
      <t>スウ</t>
    </rPh>
    <phoneticPr fontId="2"/>
  </si>
  <si>
    <t>巡回間隔</t>
    <rPh sb="0" eb="2">
      <t>ジュンカイ</t>
    </rPh>
    <rPh sb="2" eb="4">
      <t>カンカク</t>
    </rPh>
    <phoneticPr fontId="2"/>
  </si>
  <si>
    <t xml:space="preserve"> 巡回対象地域</t>
    <rPh sb="1" eb="3">
      <t>ジュンカイ</t>
    </rPh>
    <rPh sb="3" eb="5">
      <t>タイショウ</t>
    </rPh>
    <rPh sb="5" eb="7">
      <t>チイキ</t>
    </rPh>
    <phoneticPr fontId="2"/>
  </si>
  <si>
    <t>貸出冊数</t>
    <rPh sb="0" eb="2">
      <t>カシダシ</t>
    </rPh>
    <rPh sb="2" eb="3">
      <t>サツ</t>
    </rPh>
    <rPh sb="3" eb="4">
      <t>スウ</t>
    </rPh>
    <phoneticPr fontId="2"/>
  </si>
  <si>
    <t>団体数</t>
    <rPh sb="0" eb="2">
      <t>ダンタイ</t>
    </rPh>
    <rPh sb="2" eb="3">
      <t>スウ</t>
    </rPh>
    <phoneticPr fontId="2"/>
  </si>
  <si>
    <t>貸出回数</t>
    <rPh sb="0" eb="2">
      <t>カシダシ</t>
    </rPh>
    <rPh sb="2" eb="4">
      <t>カイスウ</t>
    </rPh>
    <phoneticPr fontId="2"/>
  </si>
  <si>
    <t>(台)</t>
    <rPh sb="1" eb="2">
      <t>ダイ</t>
    </rPh>
    <phoneticPr fontId="2"/>
  </si>
  <si>
    <t>（ｎ日に一度）</t>
    <rPh sb="2" eb="3">
      <t>ヒ</t>
    </rPh>
    <rPh sb="4" eb="6">
      <t>イチド</t>
    </rPh>
    <phoneticPr fontId="2"/>
  </si>
  <si>
    <t>合計（冊）</t>
    <rPh sb="0" eb="2">
      <t>ゴウケイ</t>
    </rPh>
    <rPh sb="3" eb="4">
      <t>サツ</t>
    </rPh>
    <phoneticPr fontId="2"/>
  </si>
  <si>
    <t>(団体)</t>
    <rPh sb="1" eb="3">
      <t>ダンタイ</t>
    </rPh>
    <phoneticPr fontId="2"/>
  </si>
  <si>
    <t>(回)</t>
    <rPh sb="1" eb="2">
      <t>カイ</t>
    </rPh>
    <phoneticPr fontId="2"/>
  </si>
  <si>
    <t>マイクロフィルム・フィッシュ複写</t>
    <rPh sb="14" eb="16">
      <t>フクシャ</t>
    </rPh>
    <phoneticPr fontId="2"/>
  </si>
  <si>
    <t>CD-ROM等電子出版物複写</t>
    <rPh sb="6" eb="7">
      <t>トウ</t>
    </rPh>
    <rPh sb="7" eb="9">
      <t>デンシ</t>
    </rPh>
    <rPh sb="9" eb="12">
      <t>シュッパンブツ</t>
    </rPh>
    <rPh sb="12" eb="14">
      <t>フクシャ</t>
    </rPh>
    <phoneticPr fontId="2"/>
  </si>
  <si>
    <t>備   考</t>
    <rPh sb="0" eb="5">
      <t>ビコウ</t>
    </rPh>
    <phoneticPr fontId="2"/>
  </si>
  <si>
    <t>受付件数</t>
    <rPh sb="0" eb="2">
      <t>ウケツケ</t>
    </rPh>
    <rPh sb="2" eb="4">
      <t>ケンスウ</t>
    </rPh>
    <phoneticPr fontId="2"/>
  </si>
  <si>
    <t>　受付区分</t>
    <rPh sb="1" eb="3">
      <t>ウケツケ</t>
    </rPh>
    <rPh sb="3" eb="5">
      <t>クブン</t>
    </rPh>
    <phoneticPr fontId="2"/>
  </si>
  <si>
    <t>(件)</t>
    <rPh sb="1" eb="2">
      <t>ケン</t>
    </rPh>
    <phoneticPr fontId="2"/>
  </si>
  <si>
    <t>複写料金（白黒）</t>
    <rPh sb="0" eb="2">
      <t>フクシャ</t>
    </rPh>
    <rPh sb="2" eb="4">
      <t>リョウキン</t>
    </rPh>
    <rPh sb="5" eb="7">
      <t>シロクロ</t>
    </rPh>
    <phoneticPr fontId="2"/>
  </si>
  <si>
    <t>カラー複写料金</t>
    <rPh sb="3" eb="5">
      <t>フクシャ</t>
    </rPh>
    <rPh sb="5" eb="7">
      <t>リョウキン</t>
    </rPh>
    <phoneticPr fontId="2"/>
  </si>
  <si>
    <t>コピー枚数</t>
    <rPh sb="3" eb="5">
      <t>マイスウ</t>
    </rPh>
    <phoneticPr fontId="2"/>
  </si>
  <si>
    <t>コピー料金</t>
    <rPh sb="3" eb="5">
      <t>リョウキン</t>
    </rPh>
    <phoneticPr fontId="2"/>
  </si>
  <si>
    <t>　購  入</t>
    <rPh sb="1" eb="5">
      <t>コウニュウ</t>
    </rPh>
    <phoneticPr fontId="2"/>
  </si>
  <si>
    <t xml:space="preserve">　口   頭 </t>
    <rPh sb="1" eb="6">
      <t>コウトウ</t>
    </rPh>
    <phoneticPr fontId="2"/>
  </si>
  <si>
    <t>　電   話</t>
    <rPh sb="1" eb="6">
      <t>デンワ</t>
    </rPh>
    <phoneticPr fontId="2"/>
  </si>
  <si>
    <t>　文   書</t>
    <rPh sb="1" eb="6">
      <t>ブンショ</t>
    </rPh>
    <phoneticPr fontId="2"/>
  </si>
  <si>
    <t>利用案内</t>
    <rPh sb="0" eb="2">
      <t>リヨウ</t>
    </rPh>
    <rPh sb="2" eb="4">
      <t>アンナイ</t>
    </rPh>
    <phoneticPr fontId="2"/>
  </si>
  <si>
    <t>調査相談</t>
    <rPh sb="0" eb="2">
      <t>チョウサ</t>
    </rPh>
    <rPh sb="2" eb="4">
      <t>ソウダン</t>
    </rPh>
    <phoneticPr fontId="2"/>
  </si>
  <si>
    <t>　専  任</t>
    <rPh sb="1" eb="5">
      <t>センニン</t>
    </rPh>
    <phoneticPr fontId="2"/>
  </si>
  <si>
    <t>　兼  任</t>
    <rPh sb="1" eb="5">
      <t>ケンニン</t>
    </rPh>
    <phoneticPr fontId="2"/>
  </si>
  <si>
    <t>(冊・点)</t>
    <rPh sb="1" eb="2">
      <t>サツ</t>
    </rPh>
    <rPh sb="3" eb="4">
      <t>テン</t>
    </rPh>
    <phoneticPr fontId="2"/>
  </si>
  <si>
    <t xml:space="preserve">   (枚)</t>
    <rPh sb="4" eb="5">
      <t>マイ</t>
    </rPh>
    <phoneticPr fontId="2"/>
  </si>
  <si>
    <t>(円/1枚)</t>
    <rPh sb="1" eb="2">
      <t>エン</t>
    </rPh>
    <rPh sb="4" eb="5">
      <t>マイ</t>
    </rPh>
    <phoneticPr fontId="2"/>
  </si>
  <si>
    <t>(枚)</t>
    <rPh sb="1" eb="2">
      <t>マイ</t>
    </rPh>
    <phoneticPr fontId="2"/>
  </si>
  <si>
    <t>　希  望</t>
    <rPh sb="1" eb="5">
      <t>キボウ</t>
    </rPh>
    <phoneticPr fontId="2"/>
  </si>
  <si>
    <t>借受数</t>
    <rPh sb="0" eb="1">
      <t>シャク</t>
    </rPh>
    <rPh sb="1" eb="2">
      <t>ジュ</t>
    </rPh>
    <rPh sb="2" eb="3">
      <t>スウ</t>
    </rPh>
    <phoneticPr fontId="2"/>
  </si>
  <si>
    <t>分室・ｻｰﾋﾞｽ･ﾎﾟｲﾝﾄ</t>
    <rPh sb="0" eb="2">
      <t>ブンシツ</t>
    </rPh>
    <phoneticPr fontId="2"/>
  </si>
  <si>
    <t>本館</t>
    <rPh sb="0" eb="2">
      <t>ホンカン</t>
    </rPh>
    <phoneticPr fontId="2"/>
  </si>
  <si>
    <t>現行システム稼働年月日</t>
    <rPh sb="0" eb="2">
      <t>ゲンコウ</t>
    </rPh>
    <rPh sb="6" eb="8">
      <t>カドウ</t>
    </rPh>
    <rPh sb="8" eb="11">
      <t>ネンガッピ</t>
    </rPh>
    <phoneticPr fontId="2"/>
  </si>
  <si>
    <t>端末</t>
    <rPh sb="0" eb="2">
      <t>タンマツ</t>
    </rPh>
    <phoneticPr fontId="2"/>
  </si>
  <si>
    <t>導入経費</t>
    <rPh sb="0" eb="2">
      <t>ドウニュウ</t>
    </rPh>
    <rPh sb="2" eb="4">
      <t>ケイヒ</t>
    </rPh>
    <phoneticPr fontId="2"/>
  </si>
  <si>
    <t>蔵書検索</t>
    <rPh sb="0" eb="2">
      <t>ゾウショ</t>
    </rPh>
    <rPh sb="2" eb="4">
      <t>ケンサク</t>
    </rPh>
    <phoneticPr fontId="2"/>
  </si>
  <si>
    <t>予約受付</t>
    <rPh sb="0" eb="2">
      <t>ヨヤク</t>
    </rPh>
    <rPh sb="2" eb="4">
      <t>ウケツケ</t>
    </rPh>
    <phoneticPr fontId="2"/>
  </si>
  <si>
    <t>Ｗｅｂサーバーの所在</t>
    <rPh sb="8" eb="10">
      <t>ショザイ</t>
    </rPh>
    <phoneticPr fontId="2"/>
  </si>
  <si>
    <t>うち利用者開放端末</t>
    <rPh sb="2" eb="5">
      <t>リヨウシャ</t>
    </rPh>
    <rPh sb="5" eb="7">
      <t>カイホウ</t>
    </rPh>
    <rPh sb="7" eb="9">
      <t>タンマツ</t>
    </rPh>
    <phoneticPr fontId="2"/>
  </si>
  <si>
    <t>利用者開放</t>
    <rPh sb="0" eb="3">
      <t>リヨウシャ</t>
    </rPh>
    <rPh sb="3" eb="5">
      <t>カイホウ</t>
    </rPh>
    <phoneticPr fontId="2"/>
  </si>
  <si>
    <t>(千円)</t>
    <rPh sb="1" eb="3">
      <t>センエン</t>
    </rPh>
    <phoneticPr fontId="2"/>
  </si>
  <si>
    <t>図書、ＡＶ</t>
    <rPh sb="0" eb="2">
      <t>トショ</t>
    </rPh>
    <phoneticPr fontId="2"/>
  </si>
  <si>
    <t>端末台数</t>
    <rPh sb="0" eb="2">
      <t>タンマツ</t>
    </rPh>
    <rPh sb="2" eb="4">
      <t>ダイスウ</t>
    </rPh>
    <phoneticPr fontId="2"/>
  </si>
  <si>
    <t>（千円）</t>
  </si>
  <si>
    <t>臨時的経費</t>
    <rPh sb="0" eb="2">
      <t>リンジ</t>
    </rPh>
    <rPh sb="2" eb="3">
      <t>テキ</t>
    </rPh>
    <rPh sb="3" eb="5">
      <t>ケイヒ</t>
    </rPh>
    <phoneticPr fontId="2"/>
  </si>
  <si>
    <t>備     考</t>
  </si>
  <si>
    <t>　資料費</t>
    <rPh sb="1" eb="2">
      <t>シ</t>
    </rPh>
    <rPh sb="2" eb="3">
      <t>リョウ</t>
    </rPh>
    <rPh sb="3" eb="4">
      <t>ヒ</t>
    </rPh>
    <phoneticPr fontId="2"/>
  </si>
  <si>
    <t>図書館費</t>
    <rPh sb="0" eb="3">
      <t>トショカン</t>
    </rPh>
    <rPh sb="3" eb="4">
      <t>ヒ</t>
    </rPh>
    <phoneticPr fontId="2"/>
  </si>
  <si>
    <t>雑誌新聞費</t>
    <rPh sb="0" eb="2">
      <t>ザッシ</t>
    </rPh>
    <rPh sb="2" eb="4">
      <t>シンブン</t>
    </rPh>
    <rPh sb="4" eb="5">
      <t>ヒ</t>
    </rPh>
    <phoneticPr fontId="2"/>
  </si>
  <si>
    <t>視聴覚資料費</t>
    <rPh sb="0" eb="3">
      <t>シチョウカク</t>
    </rPh>
    <rPh sb="3" eb="5">
      <t>シリョウ</t>
    </rPh>
    <rPh sb="5" eb="6">
      <t>ヒ</t>
    </rPh>
    <phoneticPr fontId="2"/>
  </si>
  <si>
    <t>その他の資料費</t>
    <rPh sb="2" eb="3">
      <t>タ</t>
    </rPh>
    <rPh sb="4" eb="7">
      <t>シリョウヒ</t>
    </rPh>
    <phoneticPr fontId="2"/>
  </si>
  <si>
    <t>（千円）</t>
    <rPh sb="1" eb="3">
      <t>センエン</t>
    </rPh>
    <phoneticPr fontId="2"/>
  </si>
  <si>
    <t>うち人件費をのぞく図書館費</t>
    <rPh sb="2" eb="5">
      <t>ジンケンヒ</t>
    </rPh>
    <rPh sb="9" eb="12">
      <t>トショカン</t>
    </rPh>
    <rPh sb="12" eb="13">
      <t>ヒ</t>
    </rPh>
    <phoneticPr fontId="2"/>
  </si>
  <si>
    <t>県市町村費</t>
    <rPh sb="0" eb="1">
      <t>ケン</t>
    </rPh>
    <rPh sb="1" eb="4">
      <t>シチョウソン</t>
    </rPh>
    <rPh sb="4" eb="5">
      <t>ヒ</t>
    </rPh>
    <phoneticPr fontId="2"/>
  </si>
  <si>
    <t>教育費予算</t>
    <rPh sb="0" eb="2">
      <t>キョウイク</t>
    </rPh>
    <rPh sb="2" eb="3">
      <t>ヒ</t>
    </rPh>
    <rPh sb="3" eb="5">
      <t>ヨサン</t>
    </rPh>
    <phoneticPr fontId="2"/>
  </si>
  <si>
    <t>予算に占める</t>
    <rPh sb="0" eb="2">
      <t>ヨサン</t>
    </rPh>
    <rPh sb="3" eb="4">
      <t>シ</t>
    </rPh>
    <phoneticPr fontId="2"/>
  </si>
  <si>
    <t>に占める</t>
    <rPh sb="1" eb="2">
      <t>シ</t>
    </rPh>
    <phoneticPr fontId="2"/>
  </si>
  <si>
    <t>備      考</t>
    <rPh sb="0" eb="8">
      <t>ビコウ</t>
    </rPh>
    <phoneticPr fontId="2"/>
  </si>
  <si>
    <t>割合</t>
    <rPh sb="0" eb="2">
      <t>ワリアイ</t>
    </rPh>
    <phoneticPr fontId="2"/>
  </si>
  <si>
    <t>自動車図書館用資料費</t>
  </si>
  <si>
    <t>分室、S・P用資料費</t>
  </si>
  <si>
    <t>群馬</t>
  </si>
  <si>
    <t>新町</t>
  </si>
  <si>
    <t>桐生</t>
  </si>
  <si>
    <t>－</t>
  </si>
  <si>
    <t>榛名</t>
  </si>
  <si>
    <t>-</t>
  </si>
  <si>
    <t>視聴覚資料等所蔵・受入状況</t>
  </si>
  <si>
    <t>本館個人利用登録</t>
  </si>
  <si>
    <t>レファレンス等</t>
  </si>
  <si>
    <t>視聴覚資料利用</t>
  </si>
  <si>
    <t>コンピュ－タ・システム</t>
  </si>
  <si>
    <t>複写件数</t>
    <rPh sb="0" eb="2">
      <t>フクシャ</t>
    </rPh>
    <rPh sb="2" eb="4">
      <t>ケンスウ</t>
    </rPh>
    <phoneticPr fontId="2"/>
  </si>
  <si>
    <t>渋川</t>
    <rPh sb="0" eb="2">
      <t>シブカワ</t>
    </rPh>
    <phoneticPr fontId="2"/>
  </si>
  <si>
    <t>小計</t>
    <rPh sb="0" eb="2">
      <t>ショウケイ</t>
    </rPh>
    <phoneticPr fontId="2"/>
  </si>
  <si>
    <t>桐生</t>
    <rPh sb="0" eb="2">
      <t>キリュウ</t>
    </rPh>
    <phoneticPr fontId="2"/>
  </si>
  <si>
    <t>　県内公共図書館間相互貸借状況</t>
    <rPh sb="1" eb="3">
      <t>ケンナイ</t>
    </rPh>
    <rPh sb="3" eb="5">
      <t>コウキョウ</t>
    </rPh>
    <rPh sb="5" eb="9">
      <t>トショカンカン</t>
    </rPh>
    <rPh sb="9" eb="11">
      <t>ソウゴ</t>
    </rPh>
    <rPh sb="11" eb="13">
      <t>タイシャク</t>
    </rPh>
    <rPh sb="13" eb="15">
      <t>ジョウキョウ</t>
    </rPh>
    <phoneticPr fontId="2"/>
  </si>
  <si>
    <t>前橋</t>
    <rPh sb="0" eb="2">
      <t>マエバシ</t>
    </rPh>
    <phoneticPr fontId="2"/>
  </si>
  <si>
    <t>高崎</t>
    <rPh sb="0" eb="2">
      <t>タカサキ</t>
    </rPh>
    <phoneticPr fontId="2"/>
  </si>
  <si>
    <t>箕郷</t>
    <rPh sb="0" eb="2">
      <t>ミサト</t>
    </rPh>
    <phoneticPr fontId="2"/>
  </si>
  <si>
    <t>群馬</t>
    <rPh sb="0" eb="2">
      <t>グンマ</t>
    </rPh>
    <phoneticPr fontId="2"/>
  </si>
  <si>
    <t>新町</t>
    <rPh sb="0" eb="2">
      <t>シンマチ</t>
    </rPh>
    <phoneticPr fontId="2"/>
  </si>
  <si>
    <t>伊勢崎</t>
    <rPh sb="0" eb="3">
      <t>イセサキ</t>
    </rPh>
    <phoneticPr fontId="2"/>
  </si>
  <si>
    <t>沼田</t>
    <rPh sb="0" eb="2">
      <t>ヌマタ</t>
    </rPh>
    <phoneticPr fontId="2"/>
  </si>
  <si>
    <t>館林</t>
    <rPh sb="0" eb="2">
      <t>タテバヤシ</t>
    </rPh>
    <phoneticPr fontId="2"/>
  </si>
  <si>
    <t>藤岡</t>
    <rPh sb="0" eb="2">
      <t>フジオカ</t>
    </rPh>
    <phoneticPr fontId="2"/>
  </si>
  <si>
    <t>富岡</t>
    <rPh sb="0" eb="2">
      <t>トミオカ</t>
    </rPh>
    <phoneticPr fontId="2"/>
  </si>
  <si>
    <t>安中</t>
    <rPh sb="0" eb="2">
      <t>アンナカ</t>
    </rPh>
    <phoneticPr fontId="2"/>
  </si>
  <si>
    <t>榛名</t>
    <rPh sb="0" eb="2">
      <t>ハルナ</t>
    </rPh>
    <phoneticPr fontId="2"/>
  </si>
  <si>
    <t>吉岡</t>
    <rPh sb="0" eb="2">
      <t>ヨシオカ</t>
    </rPh>
    <phoneticPr fontId="2"/>
  </si>
  <si>
    <t>吉井</t>
    <rPh sb="0" eb="2">
      <t>ヨシイ</t>
    </rPh>
    <phoneticPr fontId="2"/>
  </si>
  <si>
    <t>神流</t>
    <rPh sb="0" eb="1">
      <t>カミ</t>
    </rPh>
    <rPh sb="1" eb="2">
      <t>ナガ</t>
    </rPh>
    <phoneticPr fontId="2"/>
  </si>
  <si>
    <t>甘楽</t>
    <rPh sb="0" eb="2">
      <t>カンラ</t>
    </rPh>
    <phoneticPr fontId="2"/>
  </si>
  <si>
    <t>草津</t>
    <rPh sb="0" eb="2">
      <t>クサツ</t>
    </rPh>
    <phoneticPr fontId="2"/>
  </si>
  <si>
    <t>玉村</t>
    <rPh sb="0" eb="2">
      <t>タマムラ</t>
    </rPh>
    <phoneticPr fontId="2"/>
  </si>
  <si>
    <t>明和</t>
    <rPh sb="0" eb="2">
      <t>メイワ</t>
    </rPh>
    <phoneticPr fontId="2"/>
  </si>
  <si>
    <t>千代田</t>
    <rPh sb="0" eb="3">
      <t>チヨダ</t>
    </rPh>
    <phoneticPr fontId="2"/>
  </si>
  <si>
    <t>大泉</t>
    <rPh sb="0" eb="2">
      <t>オオイズミ</t>
    </rPh>
    <phoneticPr fontId="2"/>
  </si>
  <si>
    <t>邑楽</t>
    <rPh sb="0" eb="2">
      <t>オウラ</t>
    </rPh>
    <phoneticPr fontId="2"/>
  </si>
  <si>
    <t>県議会</t>
    <rPh sb="0" eb="3">
      <t>ケンギカイ</t>
    </rPh>
    <phoneticPr fontId="2"/>
  </si>
  <si>
    <t>県立</t>
    <rPh sb="0" eb="2">
      <t>ケンリツ</t>
    </rPh>
    <phoneticPr fontId="2"/>
  </si>
  <si>
    <t>県外</t>
    <rPh sb="0" eb="2">
      <t>ケンガイ</t>
    </rPh>
    <phoneticPr fontId="2"/>
  </si>
  <si>
    <t>備　　　　　考</t>
    <rPh sb="0" eb="7">
      <t>ビコウ</t>
    </rPh>
    <phoneticPr fontId="2"/>
  </si>
  <si>
    <t>ﾌｨｯｼｭ</t>
    <phoneticPr fontId="2"/>
  </si>
  <si>
    <t>､ﾌｨｯｼｭ</t>
    <phoneticPr fontId="2"/>
  </si>
  <si>
    <t>ＤＶＤ－ＲＯＭ</t>
    <phoneticPr fontId="2"/>
  </si>
  <si>
    <t>受入れ方法による内訳(冊)</t>
    <rPh sb="0" eb="2">
      <t>ウケイ</t>
    </rPh>
    <rPh sb="3" eb="5">
      <t>ホウホウ</t>
    </rPh>
    <rPh sb="8" eb="10">
      <t>ウチワケ</t>
    </rPh>
    <phoneticPr fontId="2"/>
  </si>
  <si>
    <r>
      <t>芸術</t>
    </r>
    <r>
      <rPr>
        <sz val="10"/>
        <rFont val="ＭＳ Ｐ明朝"/>
        <family val="1"/>
        <charset val="128"/>
      </rPr>
      <t>ｽﾎﾟｰﾂ</t>
    </r>
    <rPh sb="0" eb="2">
      <t>ゲイジュツ</t>
    </rPh>
    <phoneticPr fontId="2"/>
  </si>
  <si>
    <t>備    考</t>
    <phoneticPr fontId="2"/>
  </si>
  <si>
    <t>OS</t>
    <phoneticPr fontId="2"/>
  </si>
  <si>
    <t xml:space="preserve">  ソフト</t>
    <phoneticPr fontId="2"/>
  </si>
  <si>
    <t xml:space="preserve">  マーク</t>
    <phoneticPr fontId="2"/>
  </si>
  <si>
    <t>ﾗﾝﾆﾝｸﾞｺｽﾄ</t>
    <phoneticPr fontId="2"/>
  </si>
  <si>
    <t>メーカー</t>
    <phoneticPr fontId="2"/>
  </si>
  <si>
    <t>ホストコンピュータ</t>
    <phoneticPr fontId="2"/>
  </si>
  <si>
    <t>インターネット</t>
    <phoneticPr fontId="2"/>
  </si>
  <si>
    <t>団体</t>
    <rPh sb="0" eb="2">
      <t>ダンタイ</t>
    </rPh>
    <phoneticPr fontId="2"/>
  </si>
  <si>
    <t>　内容区分 (件)</t>
    <rPh sb="1" eb="3">
      <t>ナイヨウ</t>
    </rPh>
    <rPh sb="3" eb="5">
      <t>クブン</t>
    </rPh>
    <phoneticPr fontId="2"/>
  </si>
  <si>
    <t/>
  </si>
  <si>
    <t>借受館</t>
    <rPh sb="0" eb="2">
      <t>カリウケ</t>
    </rPh>
    <rPh sb="2" eb="3">
      <t>カン</t>
    </rPh>
    <phoneticPr fontId="2"/>
  </si>
  <si>
    <t>点字</t>
    <rPh sb="0" eb="2">
      <t>テンジ</t>
    </rPh>
    <phoneticPr fontId="2"/>
  </si>
  <si>
    <t>尾島</t>
    <rPh sb="0" eb="2">
      <t>オジマ</t>
    </rPh>
    <phoneticPr fontId="2"/>
  </si>
  <si>
    <t>尾島</t>
  </si>
  <si>
    <t>新田</t>
    <rPh sb="0" eb="2">
      <t>ニッタ</t>
    </rPh>
    <phoneticPr fontId="2"/>
  </si>
  <si>
    <t>新田</t>
  </si>
  <si>
    <t>沼田</t>
  </si>
  <si>
    <t>館林</t>
  </si>
  <si>
    <t>渋川</t>
  </si>
  <si>
    <t>北橘</t>
  </si>
  <si>
    <t>藤岡</t>
  </si>
  <si>
    <t>富岡</t>
  </si>
  <si>
    <t>安中</t>
  </si>
  <si>
    <t>笠懸</t>
  </si>
  <si>
    <t>大間々</t>
  </si>
  <si>
    <t>大間々</t>
    <rPh sb="0" eb="3">
      <t>オオママ</t>
    </rPh>
    <phoneticPr fontId="2"/>
  </si>
  <si>
    <t>吉岡</t>
  </si>
  <si>
    <t>吉井</t>
  </si>
  <si>
    <t>神流</t>
  </si>
  <si>
    <t>玉村</t>
  </si>
  <si>
    <t>明和</t>
  </si>
  <si>
    <t>大泉</t>
  </si>
  <si>
    <t>甘楽</t>
  </si>
  <si>
    <t>千代田</t>
  </si>
  <si>
    <t>邑楽</t>
  </si>
  <si>
    <t>県議会</t>
  </si>
  <si>
    <t>点字</t>
  </si>
  <si>
    <t>草津</t>
  </si>
  <si>
    <t>境</t>
  </si>
  <si>
    <t>赤堀</t>
  </si>
  <si>
    <t>赤堀</t>
    <rPh sb="0" eb="2">
      <t>アカボリ</t>
    </rPh>
    <phoneticPr fontId="2"/>
  </si>
  <si>
    <t>あずま</t>
    <phoneticPr fontId="2"/>
  </si>
  <si>
    <t>太田</t>
    <rPh sb="0" eb="2">
      <t>オオタ</t>
    </rPh>
    <phoneticPr fontId="2"/>
  </si>
  <si>
    <t>境</t>
    <rPh sb="0" eb="1">
      <t>サカイ</t>
    </rPh>
    <phoneticPr fontId="2"/>
  </si>
  <si>
    <t>松井田</t>
    <phoneticPr fontId="2"/>
  </si>
  <si>
    <t>新里</t>
    <rPh sb="0" eb="2">
      <t>ニイサト</t>
    </rPh>
    <phoneticPr fontId="2"/>
  </si>
  <si>
    <t>藪塚</t>
    <rPh sb="0" eb="2">
      <t>ヤブツカ</t>
    </rPh>
    <phoneticPr fontId="2"/>
  </si>
  <si>
    <t>北橘</t>
    <rPh sb="0" eb="2">
      <t>キタタチバナ</t>
    </rPh>
    <phoneticPr fontId="2"/>
  </si>
  <si>
    <t>松井田</t>
    <rPh sb="0" eb="3">
      <t>マツイダ</t>
    </rPh>
    <phoneticPr fontId="2"/>
  </si>
  <si>
    <t>笠懸</t>
    <rPh sb="0" eb="2">
      <t>カサガケ</t>
    </rPh>
    <phoneticPr fontId="2"/>
  </si>
  <si>
    <t>高崎市</t>
    <rPh sb="0" eb="3">
      <t>タカサキシ</t>
    </rPh>
    <phoneticPr fontId="2"/>
  </si>
  <si>
    <t>桐生市</t>
    <rPh sb="0" eb="3">
      <t>キリュウシ</t>
    </rPh>
    <phoneticPr fontId="2"/>
  </si>
  <si>
    <t>伊勢崎市</t>
    <rPh sb="0" eb="4">
      <t>イセサキシ</t>
    </rPh>
    <phoneticPr fontId="2"/>
  </si>
  <si>
    <t>伊勢崎</t>
    <phoneticPr fontId="2"/>
  </si>
  <si>
    <t>太田</t>
    <phoneticPr fontId="2"/>
  </si>
  <si>
    <t>太田市</t>
    <rPh sb="0" eb="3">
      <t>オオタシ</t>
    </rPh>
    <phoneticPr fontId="2"/>
  </si>
  <si>
    <t>渋川市</t>
    <rPh sb="0" eb="3">
      <t>シブカワシ</t>
    </rPh>
    <phoneticPr fontId="2"/>
  </si>
  <si>
    <t>安中市</t>
    <rPh sb="0" eb="3">
      <t>アンナカシ</t>
    </rPh>
    <phoneticPr fontId="2"/>
  </si>
  <si>
    <t>みどり市</t>
    <rPh sb="3" eb="4">
      <t>シ</t>
    </rPh>
    <phoneticPr fontId="2"/>
  </si>
  <si>
    <t>高崎</t>
    <phoneticPr fontId="2"/>
  </si>
  <si>
    <t>箕郷</t>
    <phoneticPr fontId="2"/>
  </si>
  <si>
    <t>新里</t>
    <phoneticPr fontId="2"/>
  </si>
  <si>
    <t>前橋</t>
    <phoneticPr fontId="2"/>
  </si>
  <si>
    <t>藪塚</t>
    <phoneticPr fontId="2"/>
  </si>
  <si>
    <t>館名</t>
    <rPh sb="0" eb="1">
      <t>カン</t>
    </rPh>
    <rPh sb="1" eb="2">
      <t>メイ</t>
    </rPh>
    <phoneticPr fontId="2"/>
  </si>
  <si>
    <t>県立</t>
  </si>
  <si>
    <t>貸出サービス概況</t>
    <rPh sb="0" eb="2">
      <t>カシダシ</t>
    </rPh>
    <rPh sb="6" eb="8">
      <t>ガイキョウ</t>
    </rPh>
    <phoneticPr fontId="2"/>
  </si>
  <si>
    <t>大泉</t>
    <rPh sb="0" eb="2">
      <t>オオイズミ</t>
    </rPh>
    <phoneticPr fontId="1"/>
  </si>
  <si>
    <t>草津</t>
    <rPh sb="0" eb="2">
      <t>クサツ</t>
    </rPh>
    <phoneticPr fontId="1"/>
  </si>
  <si>
    <t>前橋市</t>
    <rPh sb="2" eb="3">
      <t>シ</t>
    </rPh>
    <phoneticPr fontId="2"/>
  </si>
  <si>
    <t>前橋こ</t>
    <rPh sb="0" eb="2">
      <t>マエバシ</t>
    </rPh>
    <phoneticPr fontId="2"/>
  </si>
  <si>
    <t>うち児童</t>
    <rPh sb="2" eb="4">
      <t>ジドウ</t>
    </rPh>
    <phoneticPr fontId="2"/>
  </si>
  <si>
    <t>前橋分</t>
    <rPh sb="0" eb="2">
      <t>マエバシ</t>
    </rPh>
    <rPh sb="2" eb="3">
      <t>ブン</t>
    </rPh>
    <phoneticPr fontId="2"/>
  </si>
  <si>
    <t>前橋市</t>
    <rPh sb="0" eb="3">
      <t>マエバシシ</t>
    </rPh>
    <phoneticPr fontId="2"/>
  </si>
  <si>
    <t>総  計</t>
    <rPh sb="0" eb="4">
      <t>ソウケイ</t>
    </rPh>
    <phoneticPr fontId="4"/>
  </si>
  <si>
    <t>前橋</t>
  </si>
  <si>
    <t>2012.1.5</t>
  </si>
  <si>
    <t>2008.2.1</t>
  </si>
  <si>
    <t>H20,2,1</t>
  </si>
  <si>
    <t>Ｈ20.2</t>
  </si>
  <si>
    <t>2008.7.11</t>
  </si>
  <si>
    <t>H11.7</t>
  </si>
  <si>
    <t>2007.10.1</t>
  </si>
  <si>
    <t>2010.3.31</t>
  </si>
  <si>
    <t>H20.08</t>
  </si>
  <si>
    <t>H21.10</t>
  </si>
  <si>
    <t>中之条</t>
  </si>
  <si>
    <t>（学生の区分）</t>
    <rPh sb="1" eb="3">
      <t>ガクセイ</t>
    </rPh>
    <rPh sb="4" eb="6">
      <t>クブン</t>
    </rPh>
    <phoneticPr fontId="2"/>
  </si>
  <si>
    <t xml:space="preserve">  機          種</t>
    <rPh sb="2" eb="3">
      <t>キ</t>
    </rPh>
    <rPh sb="13" eb="14">
      <t>シュ</t>
    </rPh>
    <phoneticPr fontId="2"/>
  </si>
  <si>
    <t>上野</t>
    <rPh sb="0" eb="2">
      <t>ウエノ</t>
    </rPh>
    <phoneticPr fontId="4"/>
  </si>
  <si>
    <t>上野</t>
    <rPh sb="0" eb="2">
      <t>ウエノ</t>
    </rPh>
    <phoneticPr fontId="2"/>
  </si>
  <si>
    <t>洋　 書</t>
    <rPh sb="0" eb="4">
      <t>ヨウショ</t>
    </rPh>
    <phoneticPr fontId="2"/>
  </si>
  <si>
    <t>総 記</t>
    <rPh sb="0" eb="3">
      <t>ソウキ</t>
    </rPh>
    <phoneticPr fontId="2"/>
  </si>
  <si>
    <t>その他</t>
    <rPh sb="0" eb="3">
      <t>ソノタ</t>
    </rPh>
    <phoneticPr fontId="2"/>
  </si>
  <si>
    <t>文  　学</t>
    <rPh sb="0" eb="5">
      <t>ブンガク</t>
    </rPh>
    <phoneticPr fontId="2"/>
  </si>
  <si>
    <t>言　 語</t>
    <rPh sb="0" eb="4">
      <t>ゲンゴ</t>
    </rPh>
    <phoneticPr fontId="2"/>
  </si>
  <si>
    <t>学生</t>
    <rPh sb="0" eb="2">
      <t>ガクセイ</t>
    </rPh>
    <phoneticPr fontId="2"/>
  </si>
  <si>
    <t>一  般</t>
    <rPh sb="0" eb="4">
      <t>イッパン</t>
    </rPh>
    <phoneticPr fontId="2"/>
  </si>
  <si>
    <t>一   般</t>
    <rPh sb="0" eb="5">
      <t>イッパン</t>
    </rPh>
    <phoneticPr fontId="2"/>
  </si>
  <si>
    <t>合   計</t>
    <rPh sb="0" eb="5">
      <t>ゴウケイ</t>
    </rPh>
    <phoneticPr fontId="2"/>
  </si>
  <si>
    <t xml:space="preserve">分　類　別　貸  出  冊  数              </t>
    <rPh sb="0" eb="5">
      <t>ブンルイベツ</t>
    </rPh>
    <rPh sb="6" eb="10">
      <t>カシダシ</t>
    </rPh>
    <rPh sb="12" eb="16">
      <t>サツスウ</t>
    </rPh>
    <phoneticPr fontId="2"/>
  </si>
  <si>
    <t xml:space="preserve"> (冊)</t>
  </si>
  <si>
    <t>購    入</t>
    <rPh sb="0" eb="6">
      <t>コウニュウ</t>
    </rPh>
    <phoneticPr fontId="2"/>
  </si>
  <si>
    <t>寄    贈</t>
    <rPh sb="0" eb="6">
      <t>キゾウ</t>
    </rPh>
    <phoneticPr fontId="2"/>
  </si>
  <si>
    <t>購入</t>
    <rPh sb="0" eb="2">
      <t>コウニュウ</t>
    </rPh>
    <phoneticPr fontId="2"/>
  </si>
  <si>
    <t>寄贈</t>
    <rPh sb="0" eb="2">
      <t>キゾウ</t>
    </rPh>
    <phoneticPr fontId="2"/>
  </si>
  <si>
    <t>その他１</t>
    <rPh sb="0" eb="3">
      <t>ソノタ</t>
    </rPh>
    <phoneticPr fontId="2"/>
  </si>
  <si>
    <t>有効登録者数（人）</t>
    <rPh sb="0" eb="2">
      <t>ユウコウ</t>
    </rPh>
    <rPh sb="2" eb="5">
      <t>トウロクシャ</t>
    </rPh>
    <rPh sb="5" eb="6">
      <t>スウ</t>
    </rPh>
    <rPh sb="7" eb="8">
      <t>ニン</t>
    </rPh>
    <phoneticPr fontId="2"/>
  </si>
  <si>
    <t xml:space="preserve">  全　蔵　書　冊　数　内　訳</t>
    <phoneticPr fontId="2"/>
  </si>
  <si>
    <t>中之条</t>
    <phoneticPr fontId="2"/>
  </si>
  <si>
    <t>　備　　考</t>
    <phoneticPr fontId="2"/>
  </si>
  <si>
    <t>ＣＤーＲＯＭ</t>
    <phoneticPr fontId="2"/>
  </si>
  <si>
    <t>ﾏｲｸﾛﾌｨﾙﾑ、</t>
    <phoneticPr fontId="2"/>
  </si>
  <si>
    <t>ﾏｲｸﾛﾌｨﾙﾑ</t>
    <phoneticPr fontId="2"/>
  </si>
  <si>
    <t>吉岡</t>
    <phoneticPr fontId="2"/>
  </si>
  <si>
    <t xml:space="preserve"> </t>
    <phoneticPr fontId="2"/>
  </si>
  <si>
    <t>e－メール</t>
    <phoneticPr fontId="2"/>
  </si>
  <si>
    <t>-</t>
    <phoneticPr fontId="2"/>
  </si>
  <si>
    <t>-</t>
    <phoneticPr fontId="2"/>
  </si>
  <si>
    <t>(点)</t>
    <phoneticPr fontId="2"/>
  </si>
  <si>
    <t>CD-ROM,　DVD-ROM</t>
    <phoneticPr fontId="2"/>
  </si>
  <si>
    <t>備  考</t>
    <phoneticPr fontId="2"/>
  </si>
  <si>
    <t>Ｃ  Ｄ</t>
    <phoneticPr fontId="2"/>
  </si>
  <si>
    <t>レコード</t>
    <phoneticPr fontId="2"/>
  </si>
  <si>
    <t>カセット</t>
    <phoneticPr fontId="2"/>
  </si>
  <si>
    <t>ﾋﾞﾃﾞｵ</t>
    <phoneticPr fontId="2"/>
  </si>
  <si>
    <t>ＬＤ</t>
    <phoneticPr fontId="2"/>
  </si>
  <si>
    <t>DVD</t>
    <phoneticPr fontId="2"/>
  </si>
  <si>
    <t>（％）</t>
    <phoneticPr fontId="2"/>
  </si>
  <si>
    <t>(種)</t>
    <rPh sb="1" eb="2">
      <t>シュ</t>
    </rPh>
    <phoneticPr fontId="2"/>
  </si>
  <si>
    <t>巡回駐車場数</t>
    <rPh sb="0" eb="2">
      <t>ジュンカイ</t>
    </rPh>
    <rPh sb="2" eb="4">
      <t>チュウシャ</t>
    </rPh>
    <rPh sb="4" eb="5">
      <t>ジョウ</t>
    </rPh>
    <rPh sb="5" eb="6">
      <t>スウ</t>
    </rPh>
    <phoneticPr fontId="2"/>
  </si>
  <si>
    <t>オンラインデータベース複写</t>
    <rPh sb="11" eb="13">
      <t>フクシャ</t>
    </rPh>
    <phoneticPr fontId="2"/>
  </si>
  <si>
    <t>太田美</t>
    <rPh sb="0" eb="2">
      <t>オオタ</t>
    </rPh>
    <rPh sb="2" eb="3">
      <t>ビ</t>
    </rPh>
    <phoneticPr fontId="2"/>
  </si>
  <si>
    <t>藪塚</t>
    <rPh sb="0" eb="2">
      <t>ヤブヅカ</t>
    </rPh>
    <phoneticPr fontId="2"/>
  </si>
  <si>
    <t>その他に学校連携を計上</t>
  </si>
  <si>
    <t>文    　学</t>
    <rPh sb="0" eb="1">
      <t>ブン</t>
    </rPh>
    <rPh sb="6" eb="7">
      <t>ガク</t>
    </rPh>
    <phoneticPr fontId="2"/>
  </si>
  <si>
    <t>蔵　書　Ⅰ</t>
    <phoneticPr fontId="2"/>
  </si>
  <si>
    <t>蔵　書　Ⅱ</t>
    <phoneticPr fontId="2"/>
  </si>
  <si>
    <t>受 入 図 書 冊 数</t>
    <phoneticPr fontId="2"/>
  </si>
  <si>
    <t xml:space="preserve">  返却待ち</t>
    <rPh sb="2" eb="4">
      <t>ヘンキャク</t>
    </rPh>
    <rPh sb="4" eb="5">
      <t>マ</t>
    </rPh>
    <phoneticPr fontId="2"/>
  </si>
  <si>
    <t xml:space="preserve">  予約</t>
    <rPh sb="2" eb="4">
      <t>ヨヤク</t>
    </rPh>
    <phoneticPr fontId="2"/>
  </si>
  <si>
    <t>複写枚数</t>
    <rPh sb="0" eb="2">
      <t>フクシャ</t>
    </rPh>
    <rPh sb="2" eb="4">
      <t>マイスウ</t>
    </rPh>
    <phoneticPr fontId="2"/>
  </si>
  <si>
    <t>　レ フ ァ レ ン ス</t>
    <phoneticPr fontId="2"/>
  </si>
  <si>
    <t>　担当者数  (人)</t>
    <rPh sb="1" eb="4">
      <t>タントウシャ</t>
    </rPh>
    <rPh sb="4" eb="5">
      <t>スウ</t>
    </rPh>
    <rPh sb="8" eb="9">
      <t>ニン</t>
    </rPh>
    <phoneticPr fontId="2"/>
  </si>
  <si>
    <t xml:space="preserve">  文 献 複 写</t>
    <rPh sb="2" eb="3">
      <t>ブン</t>
    </rPh>
    <rPh sb="4" eb="5">
      <t>ケン</t>
    </rPh>
    <rPh sb="6" eb="7">
      <t>フク</t>
    </rPh>
    <rPh sb="8" eb="9">
      <t>シャ</t>
    </rPh>
    <phoneticPr fontId="2"/>
  </si>
  <si>
    <t>　リ ク エ ス ト</t>
    <phoneticPr fontId="2"/>
  </si>
  <si>
    <t xml:space="preserve">  相互貸借</t>
    <rPh sb="2" eb="4">
      <t>ソウゴ</t>
    </rPh>
    <rPh sb="4" eb="6">
      <t>タイシャク</t>
    </rPh>
    <phoneticPr fontId="2"/>
  </si>
  <si>
    <t xml:space="preserve">  貸出数</t>
    <rPh sb="2" eb="4">
      <t>カシダシ</t>
    </rPh>
    <rPh sb="4" eb="5">
      <t>スウ</t>
    </rPh>
    <phoneticPr fontId="2"/>
  </si>
  <si>
    <t>資 料 種 別 利 用 数</t>
    <rPh sb="0" eb="1">
      <t>シ</t>
    </rPh>
    <rPh sb="2" eb="3">
      <t>リョウ</t>
    </rPh>
    <rPh sb="4" eb="5">
      <t>タネ</t>
    </rPh>
    <rPh sb="6" eb="7">
      <t>ベツ</t>
    </rPh>
    <rPh sb="8" eb="9">
      <t>リ</t>
    </rPh>
    <rPh sb="10" eb="11">
      <t>ヨウ</t>
    </rPh>
    <rPh sb="12" eb="13">
      <t>カズ</t>
    </rPh>
    <phoneticPr fontId="2"/>
  </si>
  <si>
    <t>利 用 点 数</t>
    <rPh sb="0" eb="1">
      <t>リ</t>
    </rPh>
    <rPh sb="2" eb="3">
      <t>ヨウ</t>
    </rPh>
    <rPh sb="4" eb="5">
      <t>テン</t>
    </rPh>
    <rPh sb="6" eb="7">
      <t>カズ</t>
    </rPh>
    <phoneticPr fontId="2"/>
  </si>
  <si>
    <t>合  計</t>
    <rPh sb="0" eb="1">
      <t>ゴウ</t>
    </rPh>
    <rPh sb="3" eb="4">
      <t>ケイ</t>
    </rPh>
    <phoneticPr fontId="2"/>
  </si>
  <si>
    <t>貸 出 別 利 用 数</t>
    <rPh sb="0" eb="1">
      <t>カシ</t>
    </rPh>
    <rPh sb="2" eb="3">
      <t>デ</t>
    </rPh>
    <rPh sb="4" eb="5">
      <t>ベツ</t>
    </rPh>
    <rPh sb="6" eb="7">
      <t>リ</t>
    </rPh>
    <rPh sb="8" eb="9">
      <t>ヨウ</t>
    </rPh>
    <rPh sb="10" eb="11">
      <t>スウ</t>
    </rPh>
    <phoneticPr fontId="2"/>
  </si>
  <si>
    <t xml:space="preserve"> ハ  ー  ド</t>
    <phoneticPr fontId="2"/>
  </si>
  <si>
    <t>ディスク    記憶容量</t>
    <rPh sb="8" eb="10">
      <t>キオク</t>
    </rPh>
    <rPh sb="10" eb="12">
      <t>ヨウリョウ</t>
    </rPh>
    <phoneticPr fontId="2"/>
  </si>
  <si>
    <t xml:space="preserve">    ホームページ</t>
    <phoneticPr fontId="2"/>
  </si>
  <si>
    <t>その他の        図書館費</t>
    <rPh sb="2" eb="3">
      <t>タ</t>
    </rPh>
    <rPh sb="12" eb="15">
      <t>トショカン</t>
    </rPh>
    <rPh sb="15" eb="16">
      <t>ヒ</t>
    </rPh>
    <phoneticPr fontId="2"/>
  </si>
  <si>
    <t xml:space="preserve">      合  計</t>
    <rPh sb="6" eb="7">
      <t>ゴウ</t>
    </rPh>
    <rPh sb="9" eb="10">
      <t>ケイ</t>
    </rPh>
    <phoneticPr fontId="2"/>
  </si>
  <si>
    <t xml:space="preserve">  合  計</t>
    <rPh sb="2" eb="3">
      <t>ゴウ</t>
    </rPh>
    <rPh sb="5" eb="6">
      <t>ケイ</t>
    </rPh>
    <phoneticPr fontId="2"/>
  </si>
  <si>
    <t>(うち資料費）</t>
    <phoneticPr fontId="2"/>
  </si>
  <si>
    <t>図書費</t>
    <rPh sb="0" eb="2">
      <t>トショ</t>
    </rPh>
    <rPh sb="2" eb="3">
      <t>ヒ</t>
    </rPh>
    <phoneticPr fontId="2"/>
  </si>
  <si>
    <t>人件費</t>
    <rPh sb="0" eb="3">
      <t>ジンケンヒ</t>
    </rPh>
    <phoneticPr fontId="2"/>
  </si>
  <si>
    <t>経常経費</t>
    <rPh sb="0" eb="2">
      <t>ケイジョウ</t>
    </rPh>
    <rPh sb="2" eb="4">
      <t>ケイヒ</t>
    </rPh>
    <phoneticPr fontId="2"/>
  </si>
  <si>
    <t>総決算額</t>
    <rPh sb="0" eb="3">
      <t>ソウケッサン</t>
    </rPh>
    <rPh sb="3" eb="4">
      <t>ガク</t>
    </rPh>
    <phoneticPr fontId="2"/>
  </si>
  <si>
    <t>予算総額</t>
    <rPh sb="0" eb="2">
      <t>ヨサン</t>
    </rPh>
    <rPh sb="2" eb="4">
      <t>ソウガク</t>
    </rPh>
    <phoneticPr fontId="2"/>
  </si>
  <si>
    <t>資料費</t>
    <rPh sb="0" eb="1">
      <t>シ</t>
    </rPh>
    <rPh sb="1" eb="2">
      <t>リョウ</t>
    </rPh>
    <rPh sb="2" eb="3">
      <t>ヒ</t>
    </rPh>
    <phoneticPr fontId="2"/>
  </si>
  <si>
    <t>その他の   図書館費</t>
    <rPh sb="2" eb="3">
      <t>タ</t>
    </rPh>
    <rPh sb="7" eb="10">
      <t>トショカン</t>
    </rPh>
    <rPh sb="10" eb="11">
      <t>ヒ</t>
    </rPh>
    <phoneticPr fontId="2"/>
  </si>
  <si>
    <t>―</t>
  </si>
  <si>
    <t>中之条</t>
    <rPh sb="0" eb="3">
      <t>ナカノジョウ</t>
    </rPh>
    <phoneticPr fontId="2"/>
  </si>
  <si>
    <t>貸出館</t>
    <rPh sb="0" eb="2">
      <t>カシダシ</t>
    </rPh>
    <rPh sb="2" eb="3">
      <t>カン</t>
    </rPh>
    <phoneticPr fontId="2"/>
  </si>
  <si>
    <t xml:space="preserve"> 登録者数</t>
  </si>
  <si>
    <t>登録開始年齢</t>
    <rPh sb="0" eb="2">
      <t>トウロク</t>
    </rPh>
    <rPh sb="2" eb="4">
      <t>カイシ</t>
    </rPh>
    <rPh sb="4" eb="6">
      <t>ネンレイ</t>
    </rPh>
    <phoneticPr fontId="2"/>
  </si>
  <si>
    <t>利用有効期間</t>
    <rPh sb="0" eb="2">
      <t>リヨウ</t>
    </rPh>
    <rPh sb="2" eb="4">
      <t>ユウコウ</t>
    </rPh>
    <rPh sb="4" eb="6">
      <t>キカン</t>
    </rPh>
    <phoneticPr fontId="2"/>
  </si>
  <si>
    <t>備　考</t>
    <rPh sb="0" eb="1">
      <t>ビ</t>
    </rPh>
    <rPh sb="2" eb="3">
      <t>コウ</t>
    </rPh>
    <phoneticPr fontId="2"/>
  </si>
  <si>
    <t>一般</t>
    <rPh sb="0" eb="2">
      <t>イッパン</t>
    </rPh>
    <phoneticPr fontId="4"/>
  </si>
  <si>
    <t>学生</t>
    <rPh sb="0" eb="2">
      <t>ガクセイ</t>
    </rPh>
    <phoneticPr fontId="4"/>
  </si>
  <si>
    <t>児童</t>
    <rPh sb="0" eb="2">
      <t>ジドウ</t>
    </rPh>
    <phoneticPr fontId="4"/>
  </si>
  <si>
    <t xml:space="preserve">  貸出冊数</t>
  </si>
  <si>
    <t>一  般</t>
    <rPh sb="0" eb="1">
      <t>イチ</t>
    </rPh>
    <rPh sb="3" eb="4">
      <t>ハン</t>
    </rPh>
    <phoneticPr fontId="2"/>
  </si>
  <si>
    <t>学  生</t>
    <rPh sb="0" eb="1">
      <t>ガク</t>
    </rPh>
    <rPh sb="3" eb="4">
      <t>セイ</t>
    </rPh>
    <phoneticPr fontId="2"/>
  </si>
  <si>
    <t>児  童</t>
    <rPh sb="0" eb="1">
      <t>ジ</t>
    </rPh>
    <rPh sb="3" eb="4">
      <t>ワラベ</t>
    </rPh>
    <phoneticPr fontId="2"/>
  </si>
  <si>
    <t>総  計</t>
    <rPh sb="0" eb="4">
      <t>ソウケイ</t>
    </rPh>
    <phoneticPr fontId="2"/>
  </si>
  <si>
    <t>本館個人貸出Ⅰ</t>
    <phoneticPr fontId="2"/>
  </si>
  <si>
    <t>本館個人貸出Ⅱ</t>
    <phoneticPr fontId="2"/>
  </si>
  <si>
    <t>県内公民館</t>
    <rPh sb="0" eb="2">
      <t>ケンナイ</t>
    </rPh>
    <rPh sb="2" eb="5">
      <t>コウミンカン</t>
    </rPh>
    <phoneticPr fontId="2"/>
  </si>
  <si>
    <t>県内大学･高専</t>
    <rPh sb="0" eb="2">
      <t>ケンナイ</t>
    </rPh>
    <rPh sb="2" eb="4">
      <t>ダイガク</t>
    </rPh>
    <rPh sb="5" eb="7">
      <t>コウセン</t>
    </rPh>
    <phoneticPr fontId="2"/>
  </si>
  <si>
    <t>県内高校</t>
    <rPh sb="0" eb="2">
      <t>ケンナイ</t>
    </rPh>
    <rPh sb="2" eb="4">
      <t>コウコウ</t>
    </rPh>
    <phoneticPr fontId="2"/>
  </si>
  <si>
    <t>群馬県立点字</t>
    <rPh sb="0" eb="3">
      <t>グンマケン</t>
    </rPh>
    <rPh sb="3" eb="4">
      <t>リツ</t>
    </rPh>
    <rPh sb="4" eb="6">
      <t>テンジ</t>
    </rPh>
    <phoneticPr fontId="2"/>
  </si>
  <si>
    <t>群馬県議会</t>
    <rPh sb="0" eb="2">
      <t>グンマ</t>
    </rPh>
    <rPh sb="2" eb="5">
      <t>ケンギカイ</t>
    </rPh>
    <phoneticPr fontId="2"/>
  </si>
  <si>
    <t>県内公共
図書館小計</t>
    <rPh sb="0" eb="2">
      <t>ケンナイ</t>
    </rPh>
    <rPh sb="2" eb="4">
      <t>コウキョウ</t>
    </rPh>
    <rPh sb="5" eb="8">
      <t>トショカン</t>
    </rPh>
    <rPh sb="8" eb="10">
      <t>ショウケイ</t>
    </rPh>
    <phoneticPr fontId="2"/>
  </si>
  <si>
    <t>県内図書館合計</t>
    <rPh sb="0" eb="2">
      <t>ケンナイ</t>
    </rPh>
    <rPh sb="2" eb="5">
      <t>トショカン</t>
    </rPh>
    <rPh sb="5" eb="7">
      <t>ゴウケイ</t>
    </rPh>
    <phoneticPr fontId="2"/>
  </si>
  <si>
    <t>総　　計</t>
    <rPh sb="0" eb="1">
      <t>ソウ</t>
    </rPh>
    <rPh sb="3" eb="4">
      <t>ケイ</t>
    </rPh>
    <phoneticPr fontId="2"/>
  </si>
  <si>
    <t xml:space="preserve">  登録者数</t>
    <rPh sb="2" eb="5">
      <t>トウロクシャ</t>
    </rPh>
    <rPh sb="5" eb="6">
      <t>スウ</t>
    </rPh>
    <phoneticPr fontId="2"/>
  </si>
  <si>
    <t>来館者数　　　</t>
    <rPh sb="0" eb="3">
      <t>ライカンシャ</t>
    </rPh>
    <rPh sb="3" eb="4">
      <t>スウ</t>
    </rPh>
    <phoneticPr fontId="2"/>
  </si>
  <si>
    <t xml:space="preserve">  個人貸出人数</t>
    <rPh sb="2" eb="4">
      <t>コジン</t>
    </rPh>
    <rPh sb="4" eb="6">
      <t>カシダシ</t>
    </rPh>
    <rPh sb="6" eb="8">
      <t>ニンズウ</t>
    </rPh>
    <phoneticPr fontId="2"/>
  </si>
  <si>
    <t xml:space="preserve">  貸出数</t>
    <rPh sb="2" eb="4">
      <t>カシダシ</t>
    </rPh>
    <rPh sb="4" eb="5">
      <t>カズ</t>
    </rPh>
    <phoneticPr fontId="2"/>
  </si>
  <si>
    <t>（図書＋視聴覚資料等）</t>
    <rPh sb="1" eb="3">
      <t>トショ</t>
    </rPh>
    <rPh sb="4" eb="7">
      <t>シチョウカク</t>
    </rPh>
    <rPh sb="7" eb="9">
      <t>シリョウ</t>
    </rPh>
    <rPh sb="9" eb="10">
      <t>トウ</t>
    </rPh>
    <phoneticPr fontId="2"/>
  </si>
  <si>
    <t xml:space="preserve">  本館奉仕</t>
    <rPh sb="2" eb="4">
      <t>ホンカン</t>
    </rPh>
    <rPh sb="4" eb="6">
      <t>ホウシ</t>
    </rPh>
    <phoneticPr fontId="2"/>
  </si>
  <si>
    <t xml:space="preserve">  個人貸出数</t>
    <rPh sb="2" eb="4">
      <t>コジン</t>
    </rPh>
    <rPh sb="4" eb="6">
      <t>カシダシ</t>
    </rPh>
    <rPh sb="6" eb="7">
      <t>カズ</t>
    </rPh>
    <phoneticPr fontId="2"/>
  </si>
  <si>
    <t>（人）</t>
    <phoneticPr fontId="4"/>
  </si>
  <si>
    <t>うち自治体内貸出</t>
    <rPh sb="2" eb="5">
      <t>ジチタイ</t>
    </rPh>
    <rPh sb="5" eb="6">
      <t>ナイ</t>
    </rPh>
    <rPh sb="6" eb="8">
      <t>カシダシ</t>
    </rPh>
    <phoneticPr fontId="2"/>
  </si>
  <si>
    <t>有効登録者数は新里含む</t>
    <rPh sb="0" eb="6">
      <t>ユウコウトウロクシャスウ</t>
    </rPh>
    <rPh sb="7" eb="9">
      <t>ニイサト</t>
    </rPh>
    <rPh sb="9" eb="10">
      <t>フク</t>
    </rPh>
    <phoneticPr fontId="3"/>
  </si>
  <si>
    <t>人口百人当冊数</t>
    <rPh sb="0" eb="2">
      <t>ジンコウ</t>
    </rPh>
    <rPh sb="2" eb="3">
      <t>ヒャク</t>
    </rPh>
    <rPh sb="3" eb="4">
      <t>ニン</t>
    </rPh>
    <rPh sb="4" eb="5">
      <t>ア</t>
    </rPh>
    <rPh sb="5" eb="7">
      <t>サッスウ</t>
    </rPh>
    <phoneticPr fontId="2"/>
  </si>
  <si>
    <t xml:space="preserve">  本  館</t>
    <rPh sb="2" eb="6">
      <t>ホンカン</t>
    </rPh>
    <phoneticPr fontId="2"/>
  </si>
  <si>
    <t>　宗教哲学</t>
    <rPh sb="1" eb="3">
      <t>シュウキョウ</t>
    </rPh>
    <rPh sb="3" eb="5">
      <t>テツガク</t>
    </rPh>
    <phoneticPr fontId="2"/>
  </si>
  <si>
    <t>　歴史地理</t>
    <rPh sb="1" eb="3">
      <t>レキシ</t>
    </rPh>
    <rPh sb="3" eb="5">
      <t>チリ</t>
    </rPh>
    <phoneticPr fontId="2"/>
  </si>
  <si>
    <t>　社会科学</t>
    <rPh sb="1" eb="3">
      <t>シャカイ</t>
    </rPh>
    <rPh sb="3" eb="5">
      <t>カガク</t>
    </rPh>
    <phoneticPr fontId="2"/>
  </si>
  <si>
    <t>　自然科学</t>
    <rPh sb="1" eb="3">
      <t>シゼン</t>
    </rPh>
    <rPh sb="3" eb="5">
      <t>カガク</t>
    </rPh>
    <phoneticPr fontId="2"/>
  </si>
  <si>
    <t>　技術工学</t>
    <rPh sb="1" eb="3">
      <t>ギジュツ</t>
    </rPh>
    <rPh sb="3" eb="5">
      <t>コウガク</t>
    </rPh>
    <phoneticPr fontId="2"/>
  </si>
  <si>
    <t>　産　　   業</t>
    <rPh sb="1" eb="8">
      <t>サンギョウ</t>
    </rPh>
    <phoneticPr fontId="2"/>
  </si>
  <si>
    <t>　芸術ｽﾎﾟｰﾂ</t>
    <rPh sb="1" eb="3">
      <t>ゲイジュツ</t>
    </rPh>
    <phoneticPr fontId="2"/>
  </si>
  <si>
    <t>　言　     語</t>
    <rPh sb="1" eb="9">
      <t>ゲンゴ</t>
    </rPh>
    <phoneticPr fontId="2"/>
  </si>
  <si>
    <t xml:space="preserve"> 　郷土資料</t>
    <rPh sb="2" eb="4">
      <t>キョウド</t>
    </rPh>
    <rPh sb="4" eb="6">
      <t>シリョウ</t>
    </rPh>
    <phoneticPr fontId="2"/>
  </si>
  <si>
    <t xml:space="preserve">  洋      書</t>
    <rPh sb="2" eb="10">
      <t>ヨウショ</t>
    </rPh>
    <phoneticPr fontId="2"/>
  </si>
  <si>
    <t xml:space="preserve"> 　そ の 他</t>
    <rPh sb="2" eb="7">
      <t>ソノタ</t>
    </rPh>
    <phoneticPr fontId="2"/>
  </si>
  <si>
    <t>　合　    計</t>
    <rPh sb="1" eb="8">
      <t>ゴウケイ</t>
    </rPh>
    <phoneticPr fontId="2"/>
  </si>
  <si>
    <t xml:space="preserve">　 用途別内訳 </t>
    <rPh sb="2" eb="4">
      <t>ヨウト</t>
    </rPh>
    <rPh sb="4" eb="5">
      <t>ベツ</t>
    </rPh>
    <rPh sb="5" eb="7">
      <t>ウチワケ</t>
    </rPh>
    <phoneticPr fontId="2"/>
  </si>
  <si>
    <t>所蔵数</t>
    <rPh sb="0" eb="2">
      <t>ショゾウ</t>
    </rPh>
    <rPh sb="2" eb="3">
      <t>スウ</t>
    </rPh>
    <phoneticPr fontId="2"/>
  </si>
  <si>
    <t xml:space="preserve">   視聴覚資料</t>
    <rPh sb="3" eb="6">
      <t>シチョウカク</t>
    </rPh>
    <rPh sb="6" eb="8">
      <t>シリョウ</t>
    </rPh>
    <phoneticPr fontId="2"/>
  </si>
  <si>
    <t xml:space="preserve">  視聴覚資料</t>
    <rPh sb="2" eb="5">
      <t>シチョウカク</t>
    </rPh>
    <rPh sb="5" eb="7">
      <t>シリョウ</t>
    </rPh>
    <phoneticPr fontId="2"/>
  </si>
  <si>
    <t>備  　　　考</t>
  </si>
  <si>
    <t>高崎</t>
  </si>
  <si>
    <t>箕郷</t>
  </si>
  <si>
    <t>新里</t>
  </si>
  <si>
    <t>伊勢崎</t>
  </si>
  <si>
    <t>あずま</t>
  </si>
  <si>
    <t>太田</t>
  </si>
  <si>
    <t>藪塚</t>
  </si>
  <si>
    <t>松井田</t>
  </si>
  <si>
    <t>（分室、SP）２カ所：高崎駅サービスセンター・倉賀野公民館</t>
    <rPh sb="1" eb="3">
      <t>ブンシツ</t>
    </rPh>
    <rPh sb="9" eb="10">
      <t>ショ</t>
    </rPh>
    <rPh sb="11" eb="13">
      <t>タカサキ</t>
    </rPh>
    <rPh sb="13" eb="14">
      <t>エキ</t>
    </rPh>
    <rPh sb="23" eb="26">
      <t>クラカノ</t>
    </rPh>
    <rPh sb="26" eb="29">
      <t>コウミンカン</t>
    </rPh>
    <phoneticPr fontId="35"/>
  </si>
  <si>
    <t>(分室､SP)14カ所：市内の公民館14館</t>
    <rPh sb="12" eb="14">
      <t>シナイ</t>
    </rPh>
    <rPh sb="15" eb="18">
      <t>コウミンカン</t>
    </rPh>
    <rPh sb="20" eb="21">
      <t>カン</t>
    </rPh>
    <phoneticPr fontId="3"/>
  </si>
  <si>
    <t>．</t>
  </si>
  <si>
    <t>自動車図書館・分室・サービスポイント・団体貸出</t>
    <phoneticPr fontId="2"/>
  </si>
  <si>
    <t>その他に学校連携を計上</t>
    <phoneticPr fontId="2"/>
  </si>
  <si>
    <t>県議会</t>
    <rPh sb="1" eb="3">
      <t>ギカイ</t>
    </rPh>
    <phoneticPr fontId="2"/>
  </si>
  <si>
    <t>−</t>
  </si>
  <si>
    <t>13歳〜18歳</t>
  </si>
  <si>
    <t>なし</t>
  </si>
  <si>
    <t>リクエストは件数ではなく点数</t>
  </si>
  <si>
    <t>7カ所：第五コミュニティーセンター、児童文化センター、朝倉児童館、日吉児童館、大友児童館、下小出児童館、粕川児童館</t>
    <rPh sb="2" eb="3">
      <t>ショ</t>
    </rPh>
    <phoneticPr fontId="2"/>
  </si>
  <si>
    <t>NEC</t>
  </si>
  <si>
    <t>GPRIMEforSaasLicsWebⅡ</t>
  </si>
  <si>
    <t>図書(TRC)、AV(なし)</t>
  </si>
  <si>
    <t>○</t>
  </si>
  <si>
    <t>外部</t>
  </si>
  <si>
    <t>中央館で一括計上</t>
  </si>
  <si>
    <t>未実施</t>
  </si>
  <si>
    <t>13～18歳</t>
  </si>
  <si>
    <t>京セラコミュニケーションシステム株式会社</t>
  </si>
  <si>
    <t>ProLiant DL360 Gen10</t>
  </si>
  <si>
    <t>ワークステーション</t>
  </si>
  <si>
    <t>1.2TB</t>
  </si>
  <si>
    <t>Windows Server 2019</t>
  </si>
  <si>
    <t>ELCIELO</t>
  </si>
  <si>
    <t>㈱図書館流通センター</t>
  </si>
  <si>
    <t>館内</t>
  </si>
  <si>
    <t>13-18歳</t>
  </si>
  <si>
    <t>10・50</t>
  </si>
  <si>
    <t>富士通</t>
  </si>
  <si>
    <t>クラウド</t>
  </si>
  <si>
    <t>Webilis</t>
  </si>
  <si>
    <t>TRC T</t>
  </si>
  <si>
    <t>中央館一括</t>
  </si>
  <si>
    <t>図書館システムリプレイスの影響で資料種別内訳は抽出不可</t>
  </si>
  <si>
    <t>LiCS-Re3</t>
  </si>
  <si>
    <t>クラウドサービス利用のため、サーバのハード無し</t>
  </si>
  <si>
    <t>人件費は他課で計上</t>
  </si>
  <si>
    <t>クラウドサービス利用のため、サーバのハード無し、経費は中央館（伊勢崎）で一括計上</t>
  </si>
  <si>
    <t>中央館（伊勢崎）で一括計上</t>
  </si>
  <si>
    <t>13～22</t>
  </si>
  <si>
    <t>Express5800/R120j-1M</t>
  </si>
  <si>
    <t>パソコン</t>
  </si>
  <si>
    <t>7.2TB</t>
  </si>
  <si>
    <t>Linux</t>
  </si>
  <si>
    <t>TRC-T
図書・AV</t>
  </si>
  <si>
    <t>13～22歳</t>
  </si>
  <si>
    <t>庁内</t>
  </si>
  <si>
    <t xml:space="preserve">      - </t>
  </si>
  <si>
    <t xml:space="preserve">      -</t>
  </si>
  <si>
    <t>13-22歳</t>
  </si>
  <si>
    <t>Lics-Re3</t>
  </si>
  <si>
    <t>部分計上</t>
  </si>
  <si>
    <t>0..</t>
  </si>
  <si>
    <t>‐</t>
  </si>
  <si>
    <t>Express5800</t>
  </si>
  <si>
    <t>400GB</t>
  </si>
  <si>
    <t>LiCS-Re2</t>
  </si>
  <si>
    <t>トーハンマーク・TRCマーク</t>
  </si>
  <si>
    <t>永</t>
  </si>
  <si>
    <t>12～17を学生とする</t>
  </si>
  <si>
    <t>あかつき号</t>
  </si>
  <si>
    <t>市内</t>
  </si>
  <si>
    <t>webiLis V4</t>
  </si>
  <si>
    <t>webiｌis</t>
  </si>
  <si>
    <t>TRC,トッカータ</t>
  </si>
  <si>
    <t>令和7.3.1</t>
  </si>
  <si>
    <t>Windows11</t>
  </si>
  <si>
    <t>WebiLisV4</t>
  </si>
  <si>
    <t>トーハン
LCS</t>
  </si>
  <si>
    <t>ランニングコストはシステムリース料+通信料</t>
  </si>
  <si>
    <t>経費は渋川市立図書館が一括計上</t>
  </si>
  <si>
    <t>ESPRIMO</t>
  </si>
  <si>
    <t>250G</t>
  </si>
  <si>
    <t>Windows11pro</t>
  </si>
  <si>
    <t>トーハン</t>
  </si>
  <si>
    <t>HP</t>
  </si>
  <si>
    <t xml:space="preserve"> Pro SFF 400 G9</t>
  </si>
  <si>
    <t>256GB</t>
  </si>
  <si>
    <t>TRC</t>
  </si>
  <si>
    <t>ランニングコストは交付金の関係によりR7.10~R10.3分を令和7年度に一括計上</t>
  </si>
  <si>
    <t>13～22才</t>
  </si>
  <si>
    <t>PRIMERGY</t>
  </si>
  <si>
    <t>600G</t>
  </si>
  <si>
    <t>Windous
Server2016</t>
  </si>
  <si>
    <t>iLiswing V3</t>
  </si>
  <si>
    <t>webilisV4</t>
  </si>
  <si>
    <t>12～19歳</t>
  </si>
  <si>
    <t>windowｓ</t>
  </si>
  <si>
    <t>webiLis</t>
  </si>
  <si>
    <t>ンニングコストはシステムリース料＋システム保守＋サーバ借上料、東公民館・岩宿博物館のシステム代金も含む。台数は3館分。</t>
  </si>
  <si>
    <t>一括計上</t>
  </si>
  <si>
    <t>ランニングコストは、笠懸図書館で回答。台数は自館分。</t>
  </si>
  <si>
    <t>笠懸図書館で一括計上</t>
  </si>
  <si>
    <t>webiLisV4</t>
  </si>
  <si>
    <t>TRCT</t>
  </si>
  <si>
    <t>PC-MKM31BZGB</t>
  </si>
  <si>
    <t>８GB</t>
  </si>
  <si>
    <t>ライブマックス</t>
  </si>
  <si>
    <t>×</t>
  </si>
  <si>
    <t>Express5800/R110m-1</t>
  </si>
  <si>
    <t>1TB×4(RAID5)</t>
  </si>
  <si>
    <t>Red Hat Enterprise Linux</t>
  </si>
  <si>
    <t>LiCS-Re３</t>
  </si>
  <si>
    <t>その他＝YA</t>
  </si>
  <si>
    <t>平成29年</t>
  </si>
  <si>
    <t>FUJITSU</t>
  </si>
  <si>
    <t>Windows7</t>
  </si>
  <si>
    <t>名館長</t>
  </si>
  <si>
    <t>WebiLis</t>
  </si>
  <si>
    <t>TRC、MMC、LCS</t>
  </si>
  <si>
    <t>クラウドのため、ハードとOSは不明。</t>
  </si>
  <si>
    <t>１３歳～２２歳</t>
  </si>
  <si>
    <t>ー</t>
  </si>
  <si>
    <t>WebiLis V4</t>
  </si>
  <si>
    <t>図書TRC、AV独自</t>
  </si>
  <si>
    <t>ｸﾗｳﾄﾞ型ｻｰﾋﾞｽｼｽﾃﾑを導入したためﾊｰﾄﾞとOSは不明。</t>
  </si>
  <si>
    <t>ESPRIMO D7012</t>
  </si>
  <si>
    <t>500GB</t>
  </si>
  <si>
    <t>Win11Pro</t>
  </si>
  <si>
    <t>iLiswing V4</t>
  </si>
  <si>
    <t>ESPRIMO D7014/RX</t>
  </si>
  <si>
    <t>Windows11 Pro</t>
  </si>
  <si>
    <t>Web iLis</t>
  </si>
  <si>
    <t>はくちょう号</t>
  </si>
  <si>
    <t>月2回(施設）</t>
  </si>
  <si>
    <t>町内福祉施設</t>
  </si>
  <si>
    <t>weblis</t>
  </si>
  <si>
    <t>TRC・日図協・トッカータ・MMC</t>
  </si>
  <si>
    <t>永</t>
    <rPh sb="0" eb="1">
      <t>エイ</t>
    </rPh>
    <phoneticPr fontId="3"/>
  </si>
  <si>
    <t>2026.03.15</t>
  </si>
  <si>
    <t>intelCOREi3</t>
  </si>
  <si>
    <t>ソフテック</t>
  </si>
  <si>
    <t>ＴＲＣ</t>
  </si>
  <si>
    <t>↑</t>
  </si>
  <si>
    <t>VF-M</t>
  </si>
  <si>
    <t>8GB</t>
  </si>
  <si>
    <t>11Pro</t>
  </si>
  <si>
    <t>Web図書館システム</t>
  </si>
  <si>
    <t xml:space="preserve">Dell </t>
  </si>
  <si>
    <t>Pro 14</t>
  </si>
  <si>
    <t xml:space="preserve">Windows 11 </t>
  </si>
  <si>
    <t>独自開発</t>
  </si>
  <si>
    <t>図書、ＡＶ</t>
  </si>
  <si>
    <t>iLisfiera</t>
  </si>
  <si>
    <t>TRC,_NHK,NPL</t>
  </si>
  <si>
    <t>-</t>
    <phoneticPr fontId="2"/>
  </si>
  <si>
    <t>中央館で一括計上</t>
    <rPh sb="0" eb="2">
      <t>チュウオウ</t>
    </rPh>
    <rPh sb="2" eb="3">
      <t>カン</t>
    </rPh>
    <rPh sb="4" eb="6">
      <t>イッカツ</t>
    </rPh>
    <rPh sb="6" eb="8">
      <t>ケイジョウ</t>
    </rPh>
    <phoneticPr fontId="2"/>
  </si>
  <si>
    <t>0..</t>
    <phoneticPr fontId="2"/>
  </si>
  <si>
    <t>令和7年度</t>
    <rPh sb="0" eb="2">
      <t>レイワ</t>
    </rPh>
    <rPh sb="3" eb="4">
      <t>ネン</t>
    </rPh>
    <rPh sb="4" eb="5">
      <t>ド</t>
    </rPh>
    <phoneticPr fontId="2"/>
  </si>
  <si>
    <t>図書館システムリプレイスの影響で有効登録者数は抽出不可</t>
  </si>
  <si>
    <t>-</t>
    <phoneticPr fontId="2"/>
  </si>
  <si>
    <t>OptiPlex</t>
  </si>
  <si>
    <t>8GB.1X8GB</t>
  </si>
  <si>
    <t>WINDOWS10Professonal</t>
  </si>
  <si>
    <t>LICS-Re3</t>
  </si>
  <si>
    <t>-</t>
    <phoneticPr fontId="2"/>
  </si>
  <si>
    <t>-</t>
    <phoneticPr fontId="2"/>
  </si>
  <si>
    <t>-</t>
    <phoneticPr fontId="2"/>
  </si>
  <si>
    <t>令和7年</t>
    <rPh sb="0" eb="2">
      <t>レイワ</t>
    </rPh>
    <rPh sb="3" eb="4">
      <t>ネン</t>
    </rPh>
    <phoneticPr fontId="2"/>
  </si>
  <si>
    <t>※奉仕人口は、令和8年4月1日時点（令和8年4月25日公表）の「移動人口調査(4月）」）。中之条町ツインプラザの奉仕人口は吾妻郡の人口。</t>
    <rPh sb="1" eb="3">
      <t>ホウシ</t>
    </rPh>
    <rPh sb="3" eb="5">
      <t>ジンコウ</t>
    </rPh>
    <rPh sb="7" eb="8">
      <t>レイ</t>
    </rPh>
    <rPh sb="8" eb="9">
      <t>ワ</t>
    </rPh>
    <rPh sb="10" eb="11">
      <t>ネン</t>
    </rPh>
    <rPh sb="12" eb="13">
      <t>ツキ</t>
    </rPh>
    <rPh sb="14" eb="15">
      <t>ヒ</t>
    </rPh>
    <rPh sb="15" eb="17">
      <t>ジテン</t>
    </rPh>
    <rPh sb="18" eb="19">
      <t>レイ</t>
    </rPh>
    <rPh sb="19" eb="20">
      <t>ワ</t>
    </rPh>
    <rPh sb="21" eb="22">
      <t>ネン</t>
    </rPh>
    <rPh sb="23" eb="24">
      <t>ツキ</t>
    </rPh>
    <rPh sb="26" eb="27">
      <t>ヒ</t>
    </rPh>
    <rPh sb="27" eb="29">
      <t>コウヒョウ</t>
    </rPh>
    <rPh sb="32" eb="34">
      <t>イドウ</t>
    </rPh>
    <rPh sb="34" eb="36">
      <t>ジンコウ</t>
    </rPh>
    <rPh sb="36" eb="38">
      <t>チョウサ</t>
    </rPh>
    <rPh sb="40" eb="41">
      <t>ツキ</t>
    </rPh>
    <rPh sb="45" eb="49">
      <t>ナカノジョウマチ</t>
    </rPh>
    <rPh sb="56" eb="58">
      <t>ホウシ</t>
    </rPh>
    <rPh sb="58" eb="60">
      <t>ジンコウ</t>
    </rPh>
    <rPh sb="61" eb="64">
      <t>アガツマグン</t>
    </rPh>
    <rPh sb="65" eb="67">
      <t>ジンコウ</t>
    </rPh>
    <phoneticPr fontId="2"/>
  </si>
  <si>
    <t>令和8年3月31日現在</t>
    <rPh sb="0" eb="2">
      <t>レイワ</t>
    </rPh>
    <rPh sb="3" eb="4">
      <t>ネン</t>
    </rPh>
    <rPh sb="5" eb="6">
      <t>ガツ</t>
    </rPh>
    <rPh sb="8" eb="9">
      <t>ニチ</t>
    </rPh>
    <rPh sb="9" eb="11">
      <t>ゲンザイ</t>
    </rPh>
    <phoneticPr fontId="2"/>
  </si>
  <si>
    <t>令和７年度決算</t>
    <rPh sb="0" eb="2">
      <t>レイワ</t>
    </rPh>
    <phoneticPr fontId="2"/>
  </si>
  <si>
    <t>令和８年度予算</t>
    <rPh sb="0" eb="1">
      <t>レイ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</si>
</sst>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#,##0_);\(#,##0\)"/>
    <numFmt numFmtId="177" formatCode="[$-411]ge\.m\.d;@"/>
    <numFmt numFmtId="178" formatCode="#,##0_);[Red]\(#,##0\)"/>
    <numFmt numFmtId="179" formatCode="#,##0_ "/>
    <numFmt numFmtId="180" formatCode="0.00_ "/>
    <numFmt numFmtId="181" formatCode="0.00_);[Red]\(0.00\)"/>
    <numFmt numFmtId="182" formatCode="#,##0.0_);[Red]\(#,##0.0\)"/>
    <numFmt numFmtId="183" formatCode="#,##0.00_);[Red]\(#,##0.00\)"/>
    <numFmt numFmtId="184" formatCode="0_);[Red]\(0\)"/>
    <numFmt numFmtId="185" formatCode="0.0_ "/>
  </numFmts>
  <fonts count="7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明朝"/>
      <family val="1"/>
      <charset val="128"/>
    </font>
    <font>
      <sz val="8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11"/>
      <name val="ＭＳ Ｐゴシック"/>
      <family val="3"/>
      <charset val="128"/>
    </font>
    <font>
      <sz val="6"/>
      <name val="ＭＳ Ｐ明朝"/>
      <family val="1"/>
      <charset val="128"/>
    </font>
    <font>
      <b/>
      <sz val="10"/>
      <name val="ＭＳ Ｐゴシック"/>
      <family val="3"/>
      <charset val="128"/>
    </font>
    <font>
      <sz val="11"/>
      <name val="ＪＳＰ明朝"/>
      <family val="3"/>
      <charset val="128"/>
    </font>
    <font>
      <sz val="11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ＭＳ ゴシック"/>
      <family val="3"/>
      <charset val="128"/>
    </font>
    <font>
      <b/>
      <sz val="14"/>
      <name val="ＭＳ Ｐ明朝"/>
      <family val="1"/>
      <charset val="128"/>
    </font>
    <font>
      <sz val="7"/>
      <name val="ＭＳ Ｐ明朝"/>
      <family val="1"/>
      <charset val="128"/>
    </font>
    <font>
      <sz val="10"/>
      <name val="ＭＳ 明朝"/>
      <family val="1"/>
      <charset val="128"/>
    </font>
    <font>
      <sz val="11"/>
      <color indexed="10"/>
      <name val="ＭＳ Ｐ明朝"/>
      <family val="1"/>
      <charset val="128"/>
    </font>
    <font>
      <b/>
      <sz val="11"/>
      <color indexed="10"/>
      <name val="ＭＳ Ｐ明朝"/>
      <family val="1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6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2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rgb="FFFF0000"/>
      <name val="ＭＳ Ｐ明朝"/>
      <family val="1"/>
      <charset val="128"/>
    </font>
    <font>
      <sz val="10"/>
      <color rgb="FFFF0000"/>
      <name val="ＭＳ Ｐ明朝"/>
      <family val="1"/>
      <charset val="128"/>
    </font>
    <font>
      <sz val="11"/>
      <name val="ＭＳ Ｐゴシック"/>
      <family val="3"/>
    </font>
    <font>
      <b/>
      <sz val="10"/>
      <name val="ＭＳ Ｐ明朝"/>
      <family val="1"/>
      <charset val="128"/>
    </font>
    <font>
      <sz val="11"/>
      <name val="ＭＳ 明朝"/>
      <family val="1"/>
    </font>
  </fonts>
  <fills count="6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7"/>
        <bgColor indexed="64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6"/>
        <bgColor indexed="10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22"/>
      </patternFill>
    </fill>
    <fill>
      <patternFill patternType="solid">
        <fgColor indexed="9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81078524124887"/>
        <bgColor indexed="64"/>
      </patternFill>
    </fill>
    <fill>
      <patternFill patternType="solid">
        <fgColor theme="5" tint="0.59981078524124887"/>
        <bgColor indexed="64"/>
      </patternFill>
    </fill>
    <fill>
      <patternFill patternType="solid">
        <fgColor theme="6" tint="0.59981078524124887"/>
        <bgColor indexed="64"/>
      </patternFill>
    </fill>
    <fill>
      <patternFill patternType="solid">
        <fgColor theme="7" tint="0.59981078524124887"/>
        <bgColor indexed="64"/>
      </patternFill>
    </fill>
    <fill>
      <patternFill patternType="solid">
        <fgColor theme="8" tint="0.59981078524124887"/>
        <bgColor indexed="64"/>
      </patternFill>
    </fill>
    <fill>
      <patternFill patternType="solid">
        <fgColor theme="9" tint="0.59981078524124887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4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8016296884060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 diagonalDown="1">
      <left/>
      <right style="thin">
        <color indexed="8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 style="hair">
        <color indexed="8"/>
      </diagonal>
    </border>
    <border diagonalDown="1"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8"/>
      </diagonal>
    </border>
    <border diagonalDown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medium">
        <color indexed="64"/>
      </right>
      <top style="thin">
        <color indexed="8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Down="1">
      <left style="medium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Down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 diagonalDown="1"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22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8"/>
      </bottom>
      <diagonal/>
    </border>
  </borders>
  <cellStyleXfs count="195">
    <xf numFmtId="0" fontId="0" fillId="0" borderId="0">
      <alignment vertical="center"/>
    </xf>
    <xf numFmtId="0" fontId="15" fillId="2" borderId="0" applyNumberFormat="0" applyBorder="0" applyAlignment="0" applyProtection="0">
      <alignment vertical="center"/>
    </xf>
    <xf numFmtId="0" fontId="52" fillId="35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52" fillId="36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52" fillId="37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52" fillId="38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52" fillId="39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52" fillId="40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52" fillId="4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52" fillId="4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52" fillId="43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52" fillId="44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52" fillId="45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52" fillId="46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53" fillId="4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53" fillId="4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53" fillId="49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53" fillId="50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53" fillId="51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53" fillId="52" borderId="0" applyNumberFormat="0" applyBorder="0" applyAlignment="0" applyProtection="0">
      <alignment vertical="center"/>
    </xf>
    <xf numFmtId="0" fontId="47" fillId="0" borderId="0" applyNumberFormat="0" applyFill="0" applyBorder="0" applyProtection="0"/>
    <xf numFmtId="0" fontId="48" fillId="17" borderId="0" applyNumberFormat="0" applyBorder="0" applyProtection="0"/>
    <xf numFmtId="0" fontId="48" fillId="18" borderId="0" applyNumberFormat="0" applyBorder="0" applyProtection="0"/>
    <xf numFmtId="0" fontId="47" fillId="19" borderId="0" applyNumberFormat="0" applyBorder="0" applyProtection="0"/>
    <xf numFmtId="0" fontId="45" fillId="20" borderId="0" applyNumberFormat="0" applyBorder="0" applyProtection="0"/>
    <xf numFmtId="0" fontId="46" fillId="21" borderId="0" applyNumberFormat="0" applyBorder="0" applyProtection="0"/>
    <xf numFmtId="178" fontId="1" fillId="0" borderId="0" applyBorder="0" applyProtection="0"/>
    <xf numFmtId="38" fontId="1" fillId="0" borderId="0" applyBorder="0" applyProtection="0"/>
    <xf numFmtId="0" fontId="42" fillId="0" borderId="0" applyNumberFormat="0" applyFill="0" applyBorder="0" applyProtection="0"/>
    <xf numFmtId="0" fontId="43" fillId="22" borderId="0" applyNumberFormat="0" applyBorder="0" applyProtection="0"/>
    <xf numFmtId="0" fontId="38" fillId="0" borderId="0" applyNumberFormat="0" applyFill="0" applyBorder="0" applyProtection="0"/>
    <xf numFmtId="0" fontId="39" fillId="0" borderId="0" applyNumberFormat="0" applyFill="0" applyBorder="0" applyProtection="0"/>
    <xf numFmtId="0" fontId="40" fillId="0" borderId="0" applyNumberFormat="0" applyFill="0" applyBorder="0" applyProtection="0"/>
    <xf numFmtId="0" fontId="44" fillId="23" borderId="0" applyNumberFormat="0" applyBorder="0" applyProtection="0"/>
    <xf numFmtId="0" fontId="41" fillId="23" borderId="1" applyNumberFormat="0" applyProtection="0"/>
    <xf numFmtId="0" fontId="1" fillId="0" borderId="0" applyNumberFormat="0" applyFill="0" applyBorder="0" applyProtection="0"/>
    <xf numFmtId="0" fontId="1" fillId="0" borderId="0" applyNumberFormat="0" applyFill="0" applyBorder="0" applyProtection="0"/>
    <xf numFmtId="0" fontId="45" fillId="0" borderId="0" applyNumberFormat="0" applyFill="0" applyBorder="0" applyProtection="0"/>
    <xf numFmtId="0" fontId="16" fillId="24" borderId="0" applyNumberFormat="0" applyBorder="0" applyAlignment="0" applyProtection="0">
      <alignment vertical="center"/>
    </xf>
    <xf numFmtId="0" fontId="53" fillId="53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53" fillId="55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53" fillId="56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53" fillId="57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53" fillId="5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18" fillId="28" borderId="2" applyNumberFormat="0" applyAlignment="0" applyProtection="0">
      <alignment vertical="center"/>
    </xf>
    <xf numFmtId="0" fontId="55" fillId="59" borderId="88" applyNumberFormat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56" fillId="60" borderId="0" applyNumberFormat="0" applyBorder="0" applyAlignment="0" applyProtection="0">
      <alignment vertical="center"/>
    </xf>
    <xf numFmtId="0" fontId="1" fillId="30" borderId="3" applyNumberFormat="0" applyFont="0" applyAlignment="0" applyProtection="0">
      <alignment vertical="center"/>
    </xf>
    <xf numFmtId="0" fontId="1" fillId="31" borderId="89" applyNumberFormat="0" applyFont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57" fillId="0" borderId="90" applyNumberFormat="0" applyFill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58" fillId="61" borderId="0" applyNumberFormat="0" applyBorder="0" applyAlignment="0" applyProtection="0">
      <alignment vertical="center"/>
    </xf>
    <xf numFmtId="0" fontId="22" fillId="32" borderId="1" applyNumberFormat="0" applyAlignment="0" applyProtection="0">
      <alignment vertical="center"/>
    </xf>
    <xf numFmtId="0" fontId="59" fillId="62" borderId="91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14" fillId="0" borderId="0" applyFon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60" fillId="0" borderId="92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61" fillId="0" borderId="93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62" fillId="0" borderId="94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63" fillId="0" borderId="95" applyNumberFormat="0" applyFill="0" applyAlignment="0" applyProtection="0">
      <alignment vertical="center"/>
    </xf>
    <xf numFmtId="0" fontId="28" fillId="32" borderId="9" applyNumberFormat="0" applyAlignment="0" applyProtection="0">
      <alignment vertical="center"/>
    </xf>
    <xf numFmtId="0" fontId="64" fillId="62" borderId="96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30" fillId="7" borderId="1" applyNumberFormat="0" applyAlignment="0" applyProtection="0">
      <alignment vertical="center"/>
    </xf>
    <xf numFmtId="0" fontId="66" fillId="8" borderId="91" applyNumberFormat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>
      <alignment vertical="center"/>
    </xf>
    <xf numFmtId="0" fontId="1" fillId="0" borderId="0"/>
    <xf numFmtId="0" fontId="14" fillId="0" borderId="0">
      <alignment vertical="center"/>
    </xf>
    <xf numFmtId="0" fontId="1" fillId="0" borderId="0"/>
    <xf numFmtId="0" fontId="1" fillId="0" borderId="0"/>
    <xf numFmtId="0" fontId="14" fillId="0" borderId="0">
      <alignment vertical="center"/>
    </xf>
    <xf numFmtId="0" fontId="1" fillId="0" borderId="0"/>
    <xf numFmtId="0" fontId="14" fillId="0" borderId="0">
      <alignment vertical="center"/>
    </xf>
    <xf numFmtId="0" fontId="1" fillId="0" borderId="0"/>
    <xf numFmtId="0" fontId="14" fillId="0" borderId="0">
      <alignment vertical="center"/>
    </xf>
    <xf numFmtId="0" fontId="1" fillId="0" borderId="0"/>
    <xf numFmtId="0" fontId="14" fillId="0" borderId="0">
      <alignment vertical="center"/>
    </xf>
    <xf numFmtId="0" fontId="1" fillId="0" borderId="0"/>
    <xf numFmtId="0" fontId="14" fillId="0" borderId="0">
      <alignment vertical="center"/>
    </xf>
    <xf numFmtId="0" fontId="1" fillId="0" borderId="0"/>
    <xf numFmtId="0" fontId="14" fillId="0" borderId="0">
      <alignment vertical="center"/>
    </xf>
    <xf numFmtId="0" fontId="1" fillId="0" borderId="0"/>
    <xf numFmtId="0" fontId="14" fillId="0" borderId="0">
      <alignment vertical="center"/>
    </xf>
    <xf numFmtId="0" fontId="1" fillId="0" borderId="0"/>
    <xf numFmtId="0" fontId="14" fillId="0" borderId="0">
      <alignment vertical="center"/>
    </xf>
    <xf numFmtId="0" fontId="1" fillId="0" borderId="0"/>
    <xf numFmtId="0" fontId="14" fillId="0" borderId="0">
      <alignment vertical="center"/>
    </xf>
    <xf numFmtId="0" fontId="1" fillId="0" borderId="0"/>
    <xf numFmtId="0" fontId="14" fillId="0" borderId="0">
      <alignment vertical="center"/>
    </xf>
    <xf numFmtId="0" fontId="1" fillId="0" borderId="0"/>
    <xf numFmtId="0" fontId="14" fillId="0" borderId="0">
      <alignment vertical="center"/>
    </xf>
    <xf numFmtId="0" fontId="1" fillId="0" borderId="0"/>
    <xf numFmtId="0" fontId="14" fillId="0" borderId="0">
      <alignment vertical="center"/>
    </xf>
    <xf numFmtId="0" fontId="31" fillId="4" borderId="0" applyNumberFormat="0" applyBorder="0" applyAlignment="0" applyProtection="0">
      <alignment vertical="center"/>
    </xf>
    <xf numFmtId="0" fontId="67" fillId="63" borderId="0" applyNumberFormat="0" applyBorder="0" applyAlignment="0" applyProtection="0">
      <alignment vertical="center"/>
    </xf>
    <xf numFmtId="0" fontId="1" fillId="0" borderId="0"/>
    <xf numFmtId="0" fontId="1" fillId="0" borderId="0"/>
    <xf numFmtId="38" fontId="7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38" fontId="72" fillId="0" borderId="0" applyFont="0" applyFill="0" applyBorder="0" applyAlignment="0" applyProtection="0">
      <alignment vertical="center"/>
    </xf>
    <xf numFmtId="0" fontId="72" fillId="0" borderId="0">
      <alignment vertical="center"/>
    </xf>
  </cellStyleXfs>
  <cellXfs count="1185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33" borderId="10" xfId="0" applyFont="1" applyFill="1" applyBorder="1">
      <alignment vertical="center"/>
    </xf>
    <xf numFmtId="0" fontId="4" fillId="33" borderId="11" xfId="0" applyFont="1" applyFill="1" applyBorder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176" fontId="4" fillId="0" borderId="0" xfId="0" applyNumberFormat="1" applyFont="1">
      <alignment vertical="center"/>
    </xf>
    <xf numFmtId="0" fontId="4" fillId="33" borderId="12" xfId="0" applyFont="1" applyFill="1" applyBorder="1">
      <alignment vertical="center"/>
    </xf>
    <xf numFmtId="0" fontId="4" fillId="33" borderId="13" xfId="0" applyFont="1" applyFill="1" applyBorder="1">
      <alignment vertical="center"/>
    </xf>
    <xf numFmtId="0" fontId="4" fillId="0" borderId="12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15" xfId="0" applyFont="1" applyBorder="1" applyAlignment="1">
      <alignment horizontal="center"/>
    </xf>
    <xf numFmtId="0" fontId="4" fillId="33" borderId="14" xfId="0" applyFont="1" applyFill="1" applyBorder="1">
      <alignment vertical="center"/>
    </xf>
    <xf numFmtId="0" fontId="4" fillId="0" borderId="0" xfId="0" applyFont="1" applyAlignment="1">
      <alignment horizontal="right" vertical="center"/>
    </xf>
    <xf numFmtId="0" fontId="6" fillId="33" borderId="19" xfId="0" applyFont="1" applyFill="1" applyBorder="1" applyAlignment="1">
      <alignment horizontal="left"/>
    </xf>
    <xf numFmtId="0" fontId="6" fillId="33" borderId="12" xfId="0" applyFont="1" applyFill="1" applyBorder="1" applyAlignment="1">
      <alignment horizontal="left"/>
    </xf>
    <xf numFmtId="0" fontId="6" fillId="33" borderId="12" xfId="0" applyFont="1" applyFill="1" applyBorder="1">
      <alignment vertical="center"/>
    </xf>
    <xf numFmtId="0" fontId="7" fillId="33" borderId="12" xfId="0" applyFont="1" applyFill="1" applyBorder="1">
      <alignment vertical="center"/>
    </xf>
    <xf numFmtId="0" fontId="4" fillId="0" borderId="19" xfId="0" applyFont="1" applyBorder="1" applyAlignment="1">
      <alignment horizontal="center"/>
    </xf>
    <xf numFmtId="0" fontId="4" fillId="0" borderId="0" xfId="0" applyFont="1" applyAlignment="1">
      <alignment horizontal="left" vertical="center"/>
    </xf>
    <xf numFmtId="0" fontId="6" fillId="0" borderId="11" xfId="0" applyFont="1" applyBorder="1">
      <alignment vertical="center"/>
    </xf>
    <xf numFmtId="0" fontId="6" fillId="0" borderId="10" xfId="0" applyFont="1" applyBorder="1">
      <alignment vertical="center"/>
    </xf>
    <xf numFmtId="0" fontId="6" fillId="0" borderId="14" xfId="0" applyFont="1" applyBorder="1">
      <alignment vertical="center"/>
    </xf>
    <xf numFmtId="0" fontId="4" fillId="0" borderId="13" xfId="0" applyFont="1" applyBorder="1">
      <alignment vertical="center"/>
    </xf>
    <xf numFmtId="178" fontId="4" fillId="0" borderId="12" xfId="0" applyNumberFormat="1" applyFont="1" applyBorder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4" fillId="0" borderId="22" xfId="0" applyFont="1" applyBorder="1">
      <alignment vertical="center"/>
    </xf>
    <xf numFmtId="0" fontId="6" fillId="0" borderId="15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176" fontId="4" fillId="0" borderId="15" xfId="0" applyNumberFormat="1" applyFont="1" applyBorder="1">
      <alignment vertical="center"/>
    </xf>
    <xf numFmtId="0" fontId="4" fillId="0" borderId="0" xfId="0" applyFont="1" applyAlignment="1">
      <alignment vertical="center" shrinkToFit="1"/>
    </xf>
    <xf numFmtId="0" fontId="13" fillId="0" borderId="0" xfId="0" applyFont="1">
      <alignment vertical="center"/>
    </xf>
    <xf numFmtId="183" fontId="4" fillId="0" borderId="0" xfId="0" applyNumberFormat="1" applyFont="1">
      <alignment vertical="center"/>
    </xf>
    <xf numFmtId="0" fontId="4" fillId="0" borderId="30" xfId="0" applyFont="1" applyBorder="1">
      <alignment vertical="center"/>
    </xf>
    <xf numFmtId="0" fontId="14" fillId="0" borderId="0" xfId="156" applyFont="1"/>
    <xf numFmtId="0" fontId="4" fillId="0" borderId="24" xfId="0" applyFont="1" applyBorder="1">
      <alignment vertical="center"/>
    </xf>
    <xf numFmtId="0" fontId="6" fillId="0" borderId="18" xfId="0" applyFont="1" applyBorder="1" applyAlignment="1">
      <alignment horizontal="center" shrinkToFit="1"/>
    </xf>
    <xf numFmtId="178" fontId="4" fillId="0" borderId="0" xfId="0" applyNumberFormat="1" applyFont="1">
      <alignment vertical="center"/>
    </xf>
    <xf numFmtId="0" fontId="1" fillId="0" borderId="0" xfId="0" applyFont="1">
      <alignment vertical="center"/>
    </xf>
    <xf numFmtId="0" fontId="4" fillId="0" borderId="0" xfId="179" applyFont="1" applyAlignment="1">
      <alignment vertical="center"/>
    </xf>
    <xf numFmtId="183" fontId="36" fillId="0" borderId="0" xfId="0" applyNumberFormat="1" applyFont="1" applyAlignment="1">
      <alignment horizontal="left" vertical="center"/>
    </xf>
    <xf numFmtId="0" fontId="4" fillId="0" borderId="0" xfId="180" applyFont="1">
      <alignment vertical="center"/>
    </xf>
    <xf numFmtId="0" fontId="36" fillId="0" borderId="0" xfId="180" applyFont="1">
      <alignment vertical="center"/>
    </xf>
    <xf numFmtId="0" fontId="4" fillId="0" borderId="0" xfId="179" applyFont="1"/>
    <xf numFmtId="0" fontId="4" fillId="0" borderId="24" xfId="0" applyFont="1" applyBorder="1" applyAlignment="1">
      <alignment horizontal="center"/>
    </xf>
    <xf numFmtId="0" fontId="7" fillId="0" borderId="35" xfId="0" applyFont="1" applyBorder="1" applyAlignment="1">
      <alignment horizontal="center"/>
    </xf>
    <xf numFmtId="0" fontId="7" fillId="0" borderId="24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37" xfId="0" applyFont="1" applyBorder="1">
      <alignment vertical="center"/>
    </xf>
    <xf numFmtId="0" fontId="6" fillId="33" borderId="24" xfId="0" applyFont="1" applyFill="1" applyBorder="1" applyAlignment="1">
      <alignment horizontal="left"/>
    </xf>
    <xf numFmtId="0" fontId="6" fillId="33" borderId="37" xfId="0" applyFont="1" applyFill="1" applyBorder="1" applyAlignment="1">
      <alignment horizontal="left"/>
    </xf>
    <xf numFmtId="0" fontId="7" fillId="33" borderId="24" xfId="0" applyFont="1" applyFill="1" applyBorder="1">
      <alignment vertical="center"/>
    </xf>
    <xf numFmtId="0" fontId="6" fillId="33" borderId="22" xfId="0" applyFont="1" applyFill="1" applyBorder="1">
      <alignment vertical="center"/>
    </xf>
    <xf numFmtId="0" fontId="6" fillId="33" borderId="24" xfId="0" applyFont="1" applyFill="1" applyBorder="1">
      <alignment vertical="center"/>
    </xf>
    <xf numFmtId="0" fontId="4" fillId="33" borderId="24" xfId="0" applyFont="1" applyFill="1" applyBorder="1" applyAlignment="1">
      <alignment horizontal="center"/>
    </xf>
    <xf numFmtId="0" fontId="4" fillId="33" borderId="38" xfId="0" applyFont="1" applyFill="1" applyBorder="1">
      <alignment vertical="center"/>
    </xf>
    <xf numFmtId="0" fontId="4" fillId="33" borderId="39" xfId="0" applyFont="1" applyFill="1" applyBorder="1" applyAlignment="1">
      <alignment shrinkToFit="1"/>
    </xf>
    <xf numFmtId="178" fontId="4" fillId="0" borderId="0" xfId="0" applyNumberFormat="1" applyFont="1" applyAlignment="1">
      <alignment horizontal="right" vertical="center"/>
    </xf>
    <xf numFmtId="0" fontId="37" fillId="0" borderId="0" xfId="0" applyFont="1">
      <alignment vertical="center"/>
    </xf>
    <xf numFmtId="0" fontId="4" fillId="0" borderId="40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178" fontId="4" fillId="0" borderId="12" xfId="0" applyNumberFormat="1" applyFont="1" applyBorder="1" applyAlignment="1">
      <alignment horizontal="center" vertical="center"/>
    </xf>
    <xf numFmtId="0" fontId="68" fillId="0" borderId="0" xfId="0" applyFont="1">
      <alignment vertical="center"/>
    </xf>
    <xf numFmtId="0" fontId="50" fillId="0" borderId="0" xfId="0" applyFont="1">
      <alignment vertical="center"/>
    </xf>
    <xf numFmtId="0" fontId="50" fillId="0" borderId="0" xfId="0" applyFont="1" applyAlignment="1">
      <alignment horizontal="left" vertical="center"/>
    </xf>
    <xf numFmtId="0" fontId="51" fillId="0" borderId="0" xfId="0" applyFont="1" applyAlignment="1">
      <alignment horizontal="left" vertical="center"/>
    </xf>
    <xf numFmtId="0" fontId="6" fillId="33" borderId="12" xfId="0" applyFont="1" applyFill="1" applyBorder="1" applyAlignment="1">
      <alignment horizontal="right"/>
    </xf>
    <xf numFmtId="0" fontId="4" fillId="33" borderId="39" xfId="0" applyFont="1" applyFill="1" applyBorder="1" applyAlignment="1">
      <alignment horizontal="center" vertical="center"/>
    </xf>
    <xf numFmtId="0" fontId="4" fillId="33" borderId="39" xfId="0" applyFont="1" applyFill="1" applyBorder="1" applyAlignment="1">
      <alignment horizontal="center" vertical="center" shrinkToFit="1"/>
    </xf>
    <xf numFmtId="0" fontId="4" fillId="33" borderId="39" xfId="0" applyFont="1" applyFill="1" applyBorder="1" applyAlignment="1">
      <alignment horizontal="center" shrinkToFit="1"/>
    </xf>
    <xf numFmtId="0" fontId="6" fillId="0" borderId="36" xfId="0" applyFont="1" applyBorder="1">
      <alignment vertical="center"/>
    </xf>
    <xf numFmtId="38" fontId="4" fillId="0" borderId="32" xfId="84" applyFont="1" applyFill="1" applyBorder="1" applyAlignment="1">
      <alignment horizontal="right" shrinkToFit="1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29" xfId="0" applyFont="1" applyBorder="1">
      <alignment vertical="center"/>
    </xf>
    <xf numFmtId="0" fontId="4" fillId="0" borderId="84" xfId="0" applyFont="1" applyBorder="1">
      <alignment vertical="center"/>
    </xf>
    <xf numFmtId="0" fontId="4" fillId="0" borderId="30" xfId="0" applyFont="1" applyBorder="1" applyAlignment="1">
      <alignment vertical="center" shrinkToFit="1"/>
    </xf>
    <xf numFmtId="0" fontId="4" fillId="0" borderId="100" xfId="0" applyFont="1" applyBorder="1">
      <alignment vertical="center"/>
    </xf>
    <xf numFmtId="178" fontId="4" fillId="0" borderId="72" xfId="0" applyNumberFormat="1" applyFont="1" applyBorder="1" applyAlignment="1">
      <alignment horizontal="left" vertical="center" shrinkToFit="1"/>
    </xf>
    <xf numFmtId="0" fontId="4" fillId="0" borderId="99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130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/>
    </xf>
    <xf numFmtId="0" fontId="4" fillId="0" borderId="54" xfId="0" applyFont="1" applyBorder="1" applyAlignment="1">
      <alignment horizontal="center" vertical="center"/>
    </xf>
    <xf numFmtId="0" fontId="4" fillId="0" borderId="69" xfId="0" applyFont="1" applyBorder="1">
      <alignment vertical="center"/>
    </xf>
    <xf numFmtId="0" fontId="4" fillId="0" borderId="132" xfId="0" applyFont="1" applyBorder="1">
      <alignment vertical="center"/>
    </xf>
    <xf numFmtId="0" fontId="32" fillId="0" borderId="0" xfId="172" applyFont="1">
      <alignment vertical="center"/>
    </xf>
    <xf numFmtId="0" fontId="14" fillId="0" borderId="0" xfId="171" applyFont="1"/>
    <xf numFmtId="0" fontId="6" fillId="0" borderId="84" xfId="0" applyFont="1" applyBorder="1">
      <alignment vertical="center"/>
    </xf>
    <xf numFmtId="0" fontId="6" fillId="0" borderId="99" xfId="0" applyFont="1" applyBorder="1" applyAlignment="1">
      <alignment horizontal="center"/>
    </xf>
    <xf numFmtId="0" fontId="6" fillId="0" borderId="30" xfId="0" applyFont="1" applyBorder="1">
      <alignment vertical="center"/>
    </xf>
    <xf numFmtId="0" fontId="6" fillId="0" borderId="69" xfId="0" applyFont="1" applyBorder="1">
      <alignment vertical="center"/>
    </xf>
    <xf numFmtId="0" fontId="4" fillId="0" borderId="99" xfId="0" applyFont="1" applyBorder="1">
      <alignment vertical="center"/>
    </xf>
    <xf numFmtId="178" fontId="50" fillId="0" borderId="0" xfId="0" applyNumberFormat="1" applyFont="1" applyAlignment="1">
      <alignment horizontal="left"/>
    </xf>
    <xf numFmtId="178" fontId="8" fillId="0" borderId="0" xfId="0" applyNumberFormat="1" applyFont="1" applyAlignment="1"/>
    <xf numFmtId="0" fontId="4" fillId="0" borderId="137" xfId="0" applyFont="1" applyBorder="1">
      <alignment vertical="center"/>
    </xf>
    <xf numFmtId="0" fontId="6" fillId="0" borderId="85" xfId="0" applyFont="1" applyBorder="1" applyAlignment="1">
      <alignment horizontal="center" vertical="center"/>
    </xf>
    <xf numFmtId="38" fontId="6" fillId="0" borderId="84" xfId="84" applyFont="1" applyFill="1" applyBorder="1" applyAlignment="1"/>
    <xf numFmtId="38" fontId="6" fillId="0" borderId="46" xfId="84" applyFont="1" applyFill="1" applyBorder="1" applyAlignment="1">
      <alignment horizontal="center"/>
    </xf>
    <xf numFmtId="38" fontId="6" fillId="0" borderId="99" xfId="84" applyFont="1" applyFill="1" applyBorder="1" applyAlignment="1"/>
    <xf numFmtId="38" fontId="6" fillId="0" borderId="30" xfId="84" applyFont="1" applyFill="1" applyBorder="1" applyAlignment="1">
      <alignment horizontal="center"/>
    </xf>
    <xf numFmtId="38" fontId="6" fillId="0" borderId="69" xfId="84" applyFont="1" applyFill="1" applyBorder="1" applyAlignment="1"/>
    <xf numFmtId="0" fontId="32" fillId="33" borderId="0" xfId="161" applyFont="1" applyFill="1"/>
    <xf numFmtId="0" fontId="6" fillId="33" borderId="46" xfId="0" applyFont="1" applyFill="1" applyBorder="1" applyAlignment="1">
      <alignment horizontal="center"/>
    </xf>
    <xf numFmtId="0" fontId="6" fillId="33" borderId="62" xfId="0" applyFont="1" applyFill="1" applyBorder="1" applyAlignment="1">
      <alignment horizontal="center"/>
    </xf>
    <xf numFmtId="0" fontId="6" fillId="33" borderId="61" xfId="0" applyFont="1" applyFill="1" applyBorder="1">
      <alignment vertical="center"/>
    </xf>
    <xf numFmtId="0" fontId="6" fillId="33" borderId="132" xfId="0" applyFont="1" applyFill="1" applyBorder="1">
      <alignment vertical="center"/>
    </xf>
    <xf numFmtId="0" fontId="7" fillId="33" borderId="61" xfId="0" applyFont="1" applyFill="1" applyBorder="1">
      <alignment vertical="center"/>
    </xf>
    <xf numFmtId="0" fontId="6" fillId="33" borderId="46" xfId="0" applyFont="1" applyFill="1" applyBorder="1" applyAlignment="1">
      <alignment horizontal="center" vertical="center"/>
    </xf>
    <xf numFmtId="0" fontId="6" fillId="33" borderId="99" xfId="0" applyFont="1" applyFill="1" applyBorder="1" applyAlignment="1">
      <alignment horizontal="center"/>
    </xf>
    <xf numFmtId="0" fontId="6" fillId="33" borderId="0" xfId="0" applyFont="1" applyFill="1" applyAlignment="1">
      <alignment horizontal="right"/>
    </xf>
    <xf numFmtId="0" fontId="6" fillId="33" borderId="30" xfId="0" applyFont="1" applyFill="1" applyBorder="1" applyAlignment="1">
      <alignment horizontal="center"/>
    </xf>
    <xf numFmtId="0" fontId="6" fillId="33" borderId="69" xfId="0" applyFont="1" applyFill="1" applyBorder="1">
      <alignment vertical="center"/>
    </xf>
    <xf numFmtId="0" fontId="4" fillId="33" borderId="84" xfId="0" applyFont="1" applyFill="1" applyBorder="1">
      <alignment vertical="center"/>
    </xf>
    <xf numFmtId="0" fontId="4" fillId="33" borderId="129" xfId="0" applyFont="1" applyFill="1" applyBorder="1">
      <alignment vertical="center"/>
    </xf>
    <xf numFmtId="176" fontId="4" fillId="0" borderId="132" xfId="0" applyNumberFormat="1" applyFont="1" applyBorder="1">
      <alignment vertical="center"/>
    </xf>
    <xf numFmtId="38" fontId="4" fillId="0" borderId="16" xfId="84" applyFont="1" applyFill="1" applyBorder="1" applyAlignment="1">
      <alignment horizontal="right" shrinkToFit="1"/>
    </xf>
    <xf numFmtId="38" fontId="4" fillId="0" borderId="27" xfId="84" applyFont="1" applyFill="1" applyBorder="1" applyAlignment="1">
      <alignment horizontal="right" shrinkToFit="1"/>
    </xf>
    <xf numFmtId="38" fontId="4" fillId="0" borderId="20" xfId="84" applyFont="1" applyFill="1" applyBorder="1" applyAlignment="1">
      <alignment horizontal="right" shrinkToFit="1"/>
    </xf>
    <xf numFmtId="38" fontId="4" fillId="0" borderId="33" xfId="84" applyFont="1" applyFill="1" applyBorder="1" applyAlignment="1">
      <alignment horizontal="right" shrinkToFit="1"/>
    </xf>
    <xf numFmtId="38" fontId="4" fillId="0" borderId="51" xfId="84" applyFont="1" applyFill="1" applyBorder="1" applyAlignment="1">
      <alignment horizontal="right" shrinkToFit="1"/>
    </xf>
    <xf numFmtId="38" fontId="4" fillId="0" borderId="28" xfId="84" applyFont="1" applyFill="1" applyBorder="1" applyAlignment="1">
      <alignment horizontal="right" shrinkToFit="1"/>
    </xf>
    <xf numFmtId="0" fontId="4" fillId="64" borderId="0" xfId="0" applyFont="1" applyFill="1">
      <alignment vertical="center"/>
    </xf>
    <xf numFmtId="38" fontId="4" fillId="0" borderId="140" xfId="84" applyFont="1" applyFill="1" applyBorder="1" applyAlignment="1">
      <alignment horizontal="right" shrinkToFit="1"/>
    </xf>
    <xf numFmtId="38" fontId="4" fillId="0" borderId="124" xfId="85" applyFont="1" applyFill="1" applyBorder="1" applyAlignment="1">
      <alignment horizontal="right"/>
    </xf>
    <xf numFmtId="38" fontId="4" fillId="0" borderId="125" xfId="85" applyFont="1" applyFill="1" applyBorder="1" applyAlignment="1">
      <alignment horizontal="right"/>
    </xf>
    <xf numFmtId="38" fontId="4" fillId="0" borderId="85" xfId="85" applyFont="1" applyFill="1" applyBorder="1" applyAlignment="1">
      <alignment horizontal="right"/>
    </xf>
    <xf numFmtId="38" fontId="4" fillId="0" borderId="86" xfId="85" applyFont="1" applyFill="1" applyBorder="1" applyAlignment="1">
      <alignment horizontal="right"/>
    </xf>
    <xf numFmtId="38" fontId="4" fillId="0" borderId="98" xfId="85" applyFont="1" applyFill="1" applyBorder="1" applyAlignment="1">
      <alignment horizontal="right"/>
    </xf>
    <xf numFmtId="38" fontId="4" fillId="0" borderId="105" xfId="85" applyFont="1" applyFill="1" applyBorder="1" applyAlignment="1">
      <alignment horizontal="right"/>
    </xf>
    <xf numFmtId="38" fontId="4" fillId="0" borderId="37" xfId="85" applyFont="1" applyFill="1" applyBorder="1" applyAlignment="1">
      <alignment horizontal="right"/>
    </xf>
    <xf numFmtId="38" fontId="4" fillId="0" borderId="127" xfId="85" applyFont="1" applyFill="1" applyBorder="1" applyAlignment="1">
      <alignment horizontal="right"/>
    </xf>
    <xf numFmtId="38" fontId="4" fillId="0" borderId="126" xfId="85" applyFont="1" applyFill="1" applyBorder="1" applyAlignment="1">
      <alignment horizontal="right"/>
    </xf>
    <xf numFmtId="38" fontId="4" fillId="0" borderId="99" xfId="85" applyFont="1" applyFill="1" applyBorder="1" applyAlignment="1">
      <alignment horizontal="right"/>
    </xf>
    <xf numFmtId="38" fontId="4" fillId="0" borderId="122" xfId="84" applyFont="1" applyFill="1" applyBorder="1" applyAlignment="1">
      <alignment horizontal="right" shrinkToFit="1"/>
    </xf>
    <xf numFmtId="38" fontId="4" fillId="0" borderId="123" xfId="84" applyFont="1" applyFill="1" applyBorder="1" applyAlignment="1">
      <alignment horizontal="right" shrinkToFit="1"/>
    </xf>
    <xf numFmtId="38" fontId="4" fillId="0" borderId="80" xfId="84" applyFont="1" applyFill="1" applyBorder="1" applyAlignment="1">
      <alignment horizontal="right" shrinkToFit="1"/>
    </xf>
    <xf numFmtId="38" fontId="4" fillId="0" borderId="24" xfId="84" applyFont="1" applyFill="1" applyBorder="1" applyAlignment="1">
      <alignment horizontal="right" shrinkToFit="1"/>
    </xf>
    <xf numFmtId="38" fontId="4" fillId="0" borderId="26" xfId="84" applyFont="1" applyFill="1" applyBorder="1" applyAlignment="1">
      <alignment horizontal="right" shrinkToFit="1"/>
    </xf>
    <xf numFmtId="38" fontId="4" fillId="0" borderId="68" xfId="84" applyFont="1" applyFill="1" applyBorder="1" applyAlignment="1">
      <alignment horizontal="right" shrinkToFit="1"/>
    </xf>
    <xf numFmtId="38" fontId="4" fillId="0" borderId="37" xfId="84" applyFont="1" applyFill="1" applyBorder="1" applyAlignment="1">
      <alignment horizontal="right" shrinkToFit="1"/>
    </xf>
    <xf numFmtId="38" fontId="4" fillId="0" borderId="44" xfId="84" applyFont="1" applyFill="1" applyBorder="1" applyAlignment="1">
      <alignment horizontal="right" shrinkToFit="1"/>
    </xf>
    <xf numFmtId="38" fontId="4" fillId="0" borderId="52" xfId="84" applyFont="1" applyFill="1" applyBorder="1" applyAlignment="1">
      <alignment horizontal="right" shrinkToFit="1"/>
    </xf>
    <xf numFmtId="38" fontId="4" fillId="0" borderId="53" xfId="84" applyFont="1" applyFill="1" applyBorder="1" applyAlignment="1">
      <alignment horizontal="right" shrinkToFit="1"/>
    </xf>
    <xf numFmtId="38" fontId="4" fillId="0" borderId="49" xfId="84" applyFont="1" applyFill="1" applyBorder="1" applyAlignment="1">
      <alignment horizontal="right" shrinkToFit="1"/>
    </xf>
    <xf numFmtId="38" fontId="4" fillId="0" borderId="50" xfId="84" applyFont="1" applyFill="1" applyBorder="1" applyAlignment="1">
      <alignment horizontal="right" shrinkToFit="1"/>
    </xf>
    <xf numFmtId="38" fontId="4" fillId="0" borderId="48" xfId="84" applyFont="1" applyFill="1" applyBorder="1" applyAlignment="1">
      <alignment horizontal="right" shrinkToFit="1"/>
    </xf>
    <xf numFmtId="38" fontId="4" fillId="0" borderId="15" xfId="84" applyFont="1" applyFill="1" applyBorder="1" applyAlignment="1">
      <alignment horizontal="right" shrinkToFit="1"/>
    </xf>
    <xf numFmtId="38" fontId="4" fillId="0" borderId="18" xfId="84" applyFont="1" applyFill="1" applyBorder="1" applyAlignment="1">
      <alignment horizontal="right" shrinkToFit="1"/>
    </xf>
    <xf numFmtId="38" fontId="4" fillId="0" borderId="47" xfId="84" applyFont="1" applyFill="1" applyBorder="1" applyAlignment="1">
      <alignment horizontal="right" shrinkToFit="1"/>
    </xf>
    <xf numFmtId="38" fontId="4" fillId="0" borderId="73" xfId="85" applyFont="1" applyFill="1" applyBorder="1" applyAlignment="1">
      <alignment horizontal="right"/>
    </xf>
    <xf numFmtId="38" fontId="4" fillId="0" borderId="14" xfId="85" applyFont="1" applyFill="1" applyBorder="1" applyAlignment="1">
      <alignment horizontal="right"/>
    </xf>
    <xf numFmtId="38" fontId="4" fillId="0" borderId="71" xfId="85" applyFont="1" applyFill="1" applyBorder="1" applyAlignment="1">
      <alignment horizontal="right"/>
    </xf>
    <xf numFmtId="38" fontId="4" fillId="0" borderId="15" xfId="85" applyFont="1" applyFill="1" applyBorder="1" applyAlignment="1">
      <alignment horizontal="right"/>
    </xf>
    <xf numFmtId="38" fontId="4" fillId="0" borderId="18" xfId="85" applyFont="1" applyFill="1" applyBorder="1" applyAlignment="1">
      <alignment horizontal="right"/>
    </xf>
    <xf numFmtId="38" fontId="4" fillId="0" borderId="10" xfId="85" applyFont="1" applyFill="1" applyBorder="1" applyAlignment="1">
      <alignment horizontal="right"/>
    </xf>
    <xf numFmtId="38" fontId="4" fillId="0" borderId="72" xfId="85" applyFont="1" applyFill="1" applyBorder="1" applyAlignment="1">
      <alignment horizontal="right"/>
    </xf>
    <xf numFmtId="38" fontId="4" fillId="0" borderId="47" xfId="85" applyFont="1" applyFill="1" applyBorder="1" applyAlignment="1">
      <alignment horizontal="right"/>
    </xf>
    <xf numFmtId="38" fontId="4" fillId="0" borderId="34" xfId="85" applyFont="1" applyFill="1" applyBorder="1" applyAlignment="1">
      <alignment horizontal="right"/>
    </xf>
    <xf numFmtId="38" fontId="4" fillId="0" borderId="14" xfId="84" applyFont="1" applyFill="1" applyBorder="1" applyAlignment="1">
      <alignment horizontal="right" shrinkToFit="1"/>
    </xf>
    <xf numFmtId="38" fontId="4" fillId="0" borderId="72" xfId="84" applyFont="1" applyFill="1" applyBorder="1" applyAlignment="1">
      <alignment horizontal="right" shrinkToFit="1"/>
    </xf>
    <xf numFmtId="38" fontId="4" fillId="0" borderId="73" xfId="84" applyFont="1" applyFill="1" applyBorder="1" applyAlignment="1">
      <alignment horizontal="right" shrinkToFit="1"/>
    </xf>
    <xf numFmtId="38" fontId="4" fillId="0" borderId="34" xfId="84" applyFont="1" applyFill="1" applyBorder="1" applyAlignment="1">
      <alignment horizontal="right" shrinkToFit="1"/>
    </xf>
    <xf numFmtId="38" fontId="4" fillId="0" borderId="71" xfId="84" applyFont="1" applyFill="1" applyBorder="1" applyAlignment="1">
      <alignment horizontal="right" shrinkToFit="1"/>
    </xf>
    <xf numFmtId="38" fontId="4" fillId="0" borderId="65" xfId="84" applyFont="1" applyFill="1" applyBorder="1" applyAlignment="1">
      <alignment horizontal="right" shrinkToFit="1"/>
    </xf>
    <xf numFmtId="38" fontId="4" fillId="0" borderId="52" xfId="85" applyFont="1" applyFill="1" applyBorder="1" applyAlignment="1">
      <alignment horizontal="right"/>
    </xf>
    <xf numFmtId="38" fontId="4" fillId="0" borderId="35" xfId="85" applyFont="1" applyFill="1" applyBorder="1" applyAlignment="1">
      <alignment horizontal="right"/>
    </xf>
    <xf numFmtId="38" fontId="4" fillId="0" borderId="35" xfId="84" applyFont="1" applyFill="1" applyBorder="1" applyAlignment="1">
      <alignment horizontal="right" shrinkToFit="1"/>
    </xf>
    <xf numFmtId="38" fontId="4" fillId="0" borderId="13" xfId="85" applyFont="1" applyFill="1" applyBorder="1" applyAlignment="1">
      <alignment horizontal="right"/>
    </xf>
    <xf numFmtId="38" fontId="4" fillId="0" borderId="44" xfId="85" applyFont="1" applyFill="1" applyBorder="1" applyAlignment="1">
      <alignment horizontal="right"/>
    </xf>
    <xf numFmtId="38" fontId="4" fillId="0" borderId="74" xfId="85" applyFont="1" applyFill="1" applyBorder="1" applyAlignment="1">
      <alignment horizontal="right"/>
    </xf>
    <xf numFmtId="38" fontId="4" fillId="0" borderId="12" xfId="84" applyFont="1" applyFill="1" applyBorder="1" applyAlignment="1">
      <alignment horizontal="right" shrinkToFit="1"/>
    </xf>
    <xf numFmtId="38" fontId="4" fillId="0" borderId="19" xfId="84" applyFont="1" applyFill="1" applyBorder="1" applyAlignment="1">
      <alignment horizontal="right" shrinkToFit="1"/>
    </xf>
    <xf numFmtId="38" fontId="4" fillId="0" borderId="0" xfId="84" applyFont="1" applyFill="1" applyBorder="1" applyAlignment="1">
      <alignment horizontal="right" shrinkToFit="1"/>
    </xf>
    <xf numFmtId="38" fontId="4" fillId="0" borderId="30" xfId="84" applyFont="1" applyFill="1" applyBorder="1" applyAlignment="1">
      <alignment horizontal="right" shrinkToFit="1"/>
    </xf>
    <xf numFmtId="38" fontId="4" fillId="0" borderId="79" xfId="84" applyFont="1" applyFill="1" applyBorder="1" applyAlignment="1">
      <alignment horizontal="right" shrinkToFit="1"/>
    </xf>
    <xf numFmtId="38" fontId="4" fillId="0" borderId="75" xfId="84" applyFont="1" applyFill="1" applyBorder="1" applyAlignment="1">
      <alignment horizontal="right" shrinkToFit="1"/>
    </xf>
    <xf numFmtId="38" fontId="4" fillId="0" borderId="10" xfId="84" applyFont="1" applyFill="1" applyBorder="1" applyAlignment="1">
      <alignment horizontal="right" shrinkToFit="1"/>
    </xf>
    <xf numFmtId="38" fontId="4" fillId="0" borderId="52" xfId="85" applyFont="1" applyFill="1" applyBorder="1"/>
    <xf numFmtId="38" fontId="4" fillId="0" borderId="14" xfId="85" applyFont="1" applyFill="1" applyBorder="1"/>
    <xf numFmtId="38" fontId="4" fillId="0" borderId="35" xfId="85" applyFont="1" applyFill="1" applyBorder="1"/>
    <xf numFmtId="38" fontId="4" fillId="0" borderId="48" xfId="85" applyFont="1" applyFill="1" applyBorder="1"/>
    <xf numFmtId="38" fontId="4" fillId="0" borderId="36" xfId="85" applyFont="1" applyFill="1" applyBorder="1"/>
    <xf numFmtId="38" fontId="4" fillId="0" borderId="67" xfId="85" applyFont="1" applyFill="1" applyBorder="1"/>
    <xf numFmtId="38" fontId="4" fillId="0" borderId="65" xfId="85" applyFont="1" applyFill="1" applyBorder="1"/>
    <xf numFmtId="38" fontId="4" fillId="0" borderId="13" xfId="85" applyFont="1" applyFill="1" applyBorder="1"/>
    <xf numFmtId="38" fontId="4" fillId="0" borderId="34" xfId="85" applyFont="1" applyFill="1" applyBorder="1"/>
    <xf numFmtId="38" fontId="4" fillId="0" borderId="44" xfId="85" applyFont="1" applyFill="1" applyBorder="1"/>
    <xf numFmtId="38" fontId="4" fillId="0" borderId="47" xfId="85" applyFont="1" applyFill="1" applyBorder="1"/>
    <xf numFmtId="38" fontId="4" fillId="0" borderId="73" xfId="85" applyFont="1" applyFill="1" applyBorder="1"/>
    <xf numFmtId="38" fontId="4" fillId="0" borderId="15" xfId="85" applyFont="1" applyFill="1" applyBorder="1"/>
    <xf numFmtId="38" fontId="4" fillId="0" borderId="35" xfId="84" applyFont="1" applyFill="1" applyBorder="1" applyAlignment="1" applyProtection="1">
      <alignment horizontal="right"/>
    </xf>
    <xf numFmtId="38" fontId="4" fillId="0" borderId="36" xfId="84" applyFont="1" applyFill="1" applyBorder="1" applyAlignment="1" applyProtection="1">
      <alignment horizontal="right"/>
    </xf>
    <xf numFmtId="38" fontId="4" fillId="0" borderId="11" xfId="85" applyFont="1" applyFill="1" applyBorder="1" applyAlignment="1">
      <alignment horizontal="right"/>
    </xf>
    <xf numFmtId="38" fontId="4" fillId="0" borderId="74" xfId="84" applyFont="1" applyFill="1" applyBorder="1" applyAlignment="1">
      <alignment horizontal="right" shrinkToFit="1"/>
    </xf>
    <xf numFmtId="38" fontId="4" fillId="0" borderId="54" xfId="84" applyFont="1" applyFill="1" applyBorder="1" applyAlignment="1">
      <alignment horizontal="right" shrinkToFit="1"/>
    </xf>
    <xf numFmtId="38" fontId="4" fillId="0" borderId="13" xfId="84" applyFont="1" applyFill="1" applyBorder="1" applyAlignment="1">
      <alignment horizontal="right" shrinkToFit="1"/>
    </xf>
    <xf numFmtId="38" fontId="4" fillId="0" borderId="36" xfId="85" applyFont="1" applyFill="1" applyBorder="1" applyAlignment="1">
      <alignment horizontal="right"/>
    </xf>
    <xf numFmtId="38" fontId="4" fillId="0" borderId="53" xfId="85" applyFont="1" applyFill="1" applyBorder="1" applyAlignment="1">
      <alignment horizontal="right"/>
    </xf>
    <xf numFmtId="38" fontId="4" fillId="0" borderId="108" xfId="84" applyFont="1" applyFill="1" applyBorder="1" applyAlignment="1">
      <alignment horizontal="right" shrinkToFit="1"/>
    </xf>
    <xf numFmtId="38" fontId="4" fillId="0" borderId="106" xfId="84" applyFont="1" applyFill="1" applyBorder="1" applyAlignment="1">
      <alignment horizontal="right" shrinkToFit="1"/>
    </xf>
    <xf numFmtId="38" fontId="4" fillId="0" borderId="11" xfId="84" applyFont="1" applyFill="1" applyBorder="1" applyAlignment="1">
      <alignment horizontal="right" shrinkToFit="1"/>
    </xf>
    <xf numFmtId="38" fontId="4" fillId="0" borderId="77" xfId="84" applyFont="1" applyFill="1" applyBorder="1" applyAlignment="1">
      <alignment horizontal="right" shrinkToFit="1"/>
    </xf>
    <xf numFmtId="38" fontId="4" fillId="0" borderId="48" xfId="85" applyFont="1" applyFill="1" applyBorder="1" applyAlignment="1">
      <alignment horizontal="right"/>
    </xf>
    <xf numFmtId="38" fontId="4" fillId="0" borderId="24" xfId="85" applyFont="1" applyFill="1" applyBorder="1"/>
    <xf numFmtId="38" fontId="4" fillId="0" borderId="70" xfId="85" applyFont="1" applyFill="1" applyBorder="1"/>
    <xf numFmtId="38" fontId="4" fillId="0" borderId="11" xfId="85" applyFont="1" applyFill="1" applyBorder="1"/>
    <xf numFmtId="38" fontId="4" fillId="0" borderId="53" xfId="85" applyFont="1" applyFill="1" applyBorder="1"/>
    <xf numFmtId="38" fontId="4" fillId="0" borderId="79" xfId="85" applyFont="1" applyFill="1" applyBorder="1" applyAlignment="1">
      <alignment horizontal="right"/>
    </xf>
    <xf numFmtId="38" fontId="4" fillId="0" borderId="24" xfId="85" applyFont="1" applyFill="1" applyBorder="1" applyAlignment="1">
      <alignment horizontal="right"/>
    </xf>
    <xf numFmtId="38" fontId="4" fillId="0" borderId="26" xfId="85" applyFont="1" applyFill="1" applyBorder="1" applyAlignment="1">
      <alignment horizontal="right"/>
    </xf>
    <xf numFmtId="38" fontId="4" fillId="0" borderId="22" xfId="85" applyFont="1" applyFill="1" applyBorder="1" applyAlignment="1">
      <alignment horizontal="right"/>
    </xf>
    <xf numFmtId="38" fontId="4" fillId="0" borderId="69" xfId="85" applyFont="1" applyFill="1" applyBorder="1" applyAlignment="1">
      <alignment horizontal="right"/>
    </xf>
    <xf numFmtId="38" fontId="4" fillId="0" borderId="68" xfId="85" applyFont="1" applyFill="1" applyBorder="1" applyAlignment="1">
      <alignment horizontal="right"/>
    </xf>
    <xf numFmtId="38" fontId="4" fillId="0" borderId="52" xfId="189" applyFont="1" applyFill="1" applyBorder="1" applyAlignment="1">
      <alignment horizontal="right"/>
    </xf>
    <xf numFmtId="38" fontId="4" fillId="0" borderId="13" xfId="189" applyFont="1" applyFill="1" applyBorder="1" applyAlignment="1">
      <alignment horizontal="right"/>
    </xf>
    <xf numFmtId="38" fontId="4" fillId="0" borderId="35" xfId="189" applyFont="1" applyFill="1" applyBorder="1" applyAlignment="1">
      <alignment horizontal="right"/>
    </xf>
    <xf numFmtId="38" fontId="4" fillId="0" borderId="48" xfId="189" applyFont="1" applyFill="1" applyBorder="1" applyAlignment="1">
      <alignment horizontal="right"/>
    </xf>
    <xf numFmtId="38" fontId="4" fillId="0" borderId="36" xfId="189" applyFont="1" applyFill="1" applyBorder="1" applyAlignment="1">
      <alignment horizontal="right"/>
    </xf>
    <xf numFmtId="38" fontId="4" fillId="0" borderId="11" xfId="189" applyFont="1" applyFill="1" applyBorder="1" applyAlignment="1">
      <alignment horizontal="right"/>
    </xf>
    <xf numFmtId="38" fontId="4" fillId="0" borderId="53" xfId="189" applyFont="1" applyFill="1" applyBorder="1" applyAlignment="1">
      <alignment horizontal="right"/>
    </xf>
    <xf numFmtId="38" fontId="4" fillId="0" borderId="44" xfId="189" applyFont="1" applyFill="1" applyBorder="1" applyAlignment="1">
      <alignment horizontal="right"/>
    </xf>
    <xf numFmtId="38" fontId="4" fillId="0" borderId="70" xfId="85" applyFont="1" applyFill="1" applyBorder="1" applyAlignment="1">
      <alignment horizontal="right"/>
    </xf>
    <xf numFmtId="38" fontId="4" fillId="0" borderId="19" xfId="85" applyFont="1" applyFill="1" applyBorder="1" applyAlignment="1">
      <alignment horizontal="right"/>
    </xf>
    <xf numFmtId="38" fontId="4" fillId="0" borderId="12" xfId="85" applyFont="1" applyFill="1" applyBorder="1" applyAlignment="1">
      <alignment horizontal="right"/>
    </xf>
    <xf numFmtId="38" fontId="4" fillId="0" borderId="0" xfId="85" applyFont="1" applyFill="1" applyBorder="1" applyAlignment="1">
      <alignment horizontal="right"/>
    </xf>
    <xf numFmtId="38" fontId="4" fillId="0" borderId="30" xfId="85" applyFont="1" applyFill="1" applyBorder="1" applyAlignment="1">
      <alignment horizontal="right"/>
    </xf>
    <xf numFmtId="38" fontId="4" fillId="0" borderId="65" xfId="85" applyFont="1" applyFill="1" applyBorder="1" applyAlignment="1">
      <alignment horizontal="right"/>
    </xf>
    <xf numFmtId="38" fontId="4" fillId="0" borderId="54" xfId="85" applyFont="1" applyFill="1" applyBorder="1" applyAlignment="1">
      <alignment horizontal="right"/>
    </xf>
    <xf numFmtId="38" fontId="4" fillId="0" borderId="128" xfId="84" applyFont="1" applyFill="1" applyBorder="1" applyAlignment="1">
      <alignment horizontal="right" shrinkToFit="1"/>
    </xf>
    <xf numFmtId="38" fontId="9" fillId="0" borderId="48" xfId="84" applyFont="1" applyFill="1" applyBorder="1" applyAlignment="1">
      <alignment horizontal="right" shrinkToFit="1"/>
    </xf>
    <xf numFmtId="38" fontId="4" fillId="0" borderId="36" xfId="84" applyFont="1" applyFill="1" applyBorder="1" applyAlignment="1">
      <alignment horizontal="right" shrinkToFit="1"/>
    </xf>
    <xf numFmtId="38" fontId="4" fillId="0" borderId="143" xfId="84" applyFont="1" applyFill="1" applyBorder="1" applyAlignment="1">
      <alignment horizontal="right" shrinkToFit="1"/>
    </xf>
    <xf numFmtId="38" fontId="4" fillId="0" borderId="79" xfId="189" applyFont="1" applyFill="1" applyBorder="1"/>
    <xf numFmtId="38" fontId="4" fillId="0" borderId="37" xfId="189" applyFont="1" applyFill="1" applyBorder="1"/>
    <xf numFmtId="38" fontId="4" fillId="0" borderId="24" xfId="189" applyFont="1" applyFill="1" applyBorder="1"/>
    <xf numFmtId="38" fontId="4" fillId="0" borderId="26" xfId="189" applyFont="1" applyFill="1" applyBorder="1"/>
    <xf numFmtId="38" fontId="4" fillId="0" borderId="48" xfId="189" applyFont="1" applyFill="1" applyBorder="1"/>
    <xf numFmtId="38" fontId="4" fillId="0" borderId="67" xfId="189" applyFont="1" applyFill="1" applyBorder="1"/>
    <xf numFmtId="38" fontId="4" fillId="0" borderId="65" xfId="189" applyFont="1" applyFill="1" applyBorder="1"/>
    <xf numFmtId="38" fontId="4" fillId="0" borderId="22" xfId="189" applyFont="1" applyFill="1" applyBorder="1"/>
    <xf numFmtId="38" fontId="4" fillId="0" borderId="69" xfId="189" applyFont="1" applyFill="1" applyBorder="1"/>
    <xf numFmtId="38" fontId="4" fillId="0" borderId="68" xfId="189" applyFont="1" applyFill="1" applyBorder="1"/>
    <xf numFmtId="38" fontId="4" fillId="0" borderId="79" xfId="189" applyFont="1" applyFill="1" applyBorder="1" applyAlignment="1">
      <alignment horizontal="right"/>
    </xf>
    <xf numFmtId="38" fontId="4" fillId="0" borderId="74" xfId="189" applyFont="1" applyFill="1" applyBorder="1" applyAlignment="1">
      <alignment horizontal="right"/>
    </xf>
    <xf numFmtId="38" fontId="4" fillId="0" borderId="76" xfId="85" applyFont="1" applyFill="1" applyBorder="1"/>
    <xf numFmtId="38" fontId="4" fillId="0" borderId="77" xfId="85" applyFont="1" applyFill="1" applyBorder="1"/>
    <xf numFmtId="38" fontId="4" fillId="0" borderId="55" xfId="85" applyFont="1" applyFill="1" applyBorder="1"/>
    <xf numFmtId="38" fontId="4" fillId="0" borderId="141" xfId="85" applyFont="1" applyFill="1" applyBorder="1"/>
    <xf numFmtId="38" fontId="4" fillId="0" borderId="144" xfId="85" applyFont="1" applyFill="1" applyBorder="1"/>
    <xf numFmtId="38" fontId="4" fillId="0" borderId="128" xfId="85" applyFont="1" applyFill="1" applyBorder="1"/>
    <xf numFmtId="38" fontId="4" fillId="0" borderId="106" xfId="85" applyFont="1" applyFill="1" applyBorder="1"/>
    <xf numFmtId="38" fontId="4" fillId="0" borderId="56" xfId="85" applyFont="1" applyFill="1" applyBorder="1"/>
    <xf numFmtId="38" fontId="4" fillId="0" borderId="117" xfId="84" applyFont="1" applyFill="1" applyBorder="1" applyAlignment="1">
      <alignment horizontal="right" shrinkToFit="1"/>
    </xf>
    <xf numFmtId="38" fontId="4" fillId="0" borderId="70" xfId="84" applyFont="1" applyFill="1" applyBorder="1" applyAlignment="1">
      <alignment horizontal="right" shrinkToFit="1"/>
    </xf>
    <xf numFmtId="38" fontId="4" fillId="0" borderId="118" xfId="85" applyFont="1" applyFill="1" applyBorder="1"/>
    <xf numFmtId="38" fontId="4" fillId="0" borderId="23" xfId="84" applyFont="1" applyFill="1" applyBorder="1" applyAlignment="1">
      <alignment horizontal="right" shrinkToFit="1"/>
    </xf>
    <xf numFmtId="38" fontId="4" fillId="0" borderId="120" xfId="84" applyFont="1" applyFill="1" applyBorder="1" applyAlignment="1">
      <alignment horizontal="right" shrinkToFit="1"/>
    </xf>
    <xf numFmtId="38" fontId="4" fillId="0" borderId="102" xfId="84" applyFont="1" applyFill="1" applyBorder="1" applyAlignment="1">
      <alignment horizontal="right" shrinkToFit="1"/>
    </xf>
    <xf numFmtId="0" fontId="4" fillId="64" borderId="0" xfId="0" applyFont="1" applyFill="1" applyAlignment="1">
      <alignment horizontal="center" vertical="center"/>
    </xf>
    <xf numFmtId="0" fontId="4" fillId="0" borderId="100" xfId="0" applyFont="1" applyBorder="1" applyAlignment="1">
      <alignment horizontal="center" vertical="top"/>
    </xf>
    <xf numFmtId="178" fontId="4" fillId="0" borderId="15" xfId="183" applyNumberFormat="1" applyFont="1" applyBorder="1" applyAlignment="1">
      <alignment horizontal="right" vertical="center"/>
    </xf>
    <xf numFmtId="178" fontId="4" fillId="0" borderId="15" xfId="0" applyNumberFormat="1" applyFont="1" applyBorder="1" applyAlignment="1">
      <alignment horizontal="right" vertical="center"/>
    </xf>
    <xf numFmtId="178" fontId="4" fillId="0" borderId="12" xfId="184" applyNumberFormat="1" applyFont="1" applyBorder="1" applyAlignment="1">
      <alignment horizontal="right" vertical="center"/>
    </xf>
    <xf numFmtId="178" fontId="4" fillId="0" borderId="15" xfId="183" applyNumberFormat="1" applyFont="1" applyBorder="1" applyAlignment="1">
      <alignment horizontal="right" vertical="center" shrinkToFit="1"/>
    </xf>
    <xf numFmtId="178" fontId="4" fillId="0" borderId="63" xfId="183" applyNumberFormat="1" applyFont="1" applyBorder="1" applyAlignment="1">
      <alignment horizontal="right" vertical="center"/>
    </xf>
    <xf numFmtId="183" fontId="4" fillId="0" borderId="15" xfId="0" applyNumberFormat="1" applyFont="1" applyBorder="1" applyAlignment="1">
      <alignment horizontal="right" vertical="center"/>
    </xf>
    <xf numFmtId="183" fontId="4" fillId="0" borderId="72" xfId="183" applyNumberFormat="1" applyFont="1" applyBorder="1" applyAlignment="1">
      <alignment horizontal="left" vertical="center" shrinkToFit="1"/>
    </xf>
    <xf numFmtId="178" fontId="4" fillId="0" borderId="45" xfId="0" applyNumberFormat="1" applyFont="1" applyBorder="1" applyAlignment="1">
      <alignment horizontal="right" vertical="center"/>
    </xf>
    <xf numFmtId="178" fontId="4" fillId="0" borderId="45" xfId="184" applyNumberFormat="1" applyFont="1" applyBorder="1" applyAlignment="1">
      <alignment horizontal="right" vertical="center"/>
    </xf>
    <xf numFmtId="178" fontId="4" fillId="0" borderId="45" xfId="86" applyNumberFormat="1" applyFont="1" applyFill="1" applyBorder="1" applyAlignment="1">
      <alignment horizontal="right" vertical="center"/>
    </xf>
    <xf numFmtId="178" fontId="4" fillId="0" borderId="12" xfId="86" applyNumberFormat="1" applyFont="1" applyFill="1" applyBorder="1" applyAlignment="1">
      <alignment horizontal="right" vertical="center"/>
    </xf>
    <xf numFmtId="183" fontId="4" fillId="0" borderId="45" xfId="0" applyNumberFormat="1" applyFont="1" applyBorder="1" applyAlignment="1">
      <alignment horizontal="right" vertical="center"/>
    </xf>
    <xf numFmtId="178" fontId="4" fillId="0" borderId="30" xfId="183" applyNumberFormat="1" applyFont="1" applyBorder="1" applyAlignment="1">
      <alignment horizontal="left" vertical="center" shrinkToFit="1"/>
    </xf>
    <xf numFmtId="178" fontId="4" fillId="0" borderId="12" xfId="184" applyNumberFormat="1" applyFont="1" applyBorder="1" applyAlignment="1">
      <alignment horizontal="right" vertical="center" shrinkToFit="1"/>
    </xf>
    <xf numFmtId="183" fontId="4" fillId="0" borderId="12" xfId="0" applyNumberFormat="1" applyFont="1" applyBorder="1" applyAlignment="1">
      <alignment horizontal="right" vertical="center"/>
    </xf>
    <xf numFmtId="0" fontId="4" fillId="0" borderId="30" xfId="184" applyFont="1" applyBorder="1" applyAlignment="1">
      <alignment horizontal="left" vertical="center" shrinkToFit="1"/>
    </xf>
    <xf numFmtId="0" fontId="4" fillId="0" borderId="130" xfId="0" applyFont="1" applyBorder="1">
      <alignment vertical="center"/>
    </xf>
    <xf numFmtId="178" fontId="4" fillId="0" borderId="24" xfId="0" applyNumberFormat="1" applyFont="1" applyBorder="1" applyAlignment="1">
      <alignment horizontal="right" vertical="center"/>
    </xf>
    <xf numFmtId="178" fontId="4" fillId="0" borderId="24" xfId="184" applyNumberFormat="1" applyFont="1" applyBorder="1" applyAlignment="1">
      <alignment horizontal="right" vertical="center"/>
    </xf>
    <xf numFmtId="183" fontId="4" fillId="0" borderId="24" xfId="0" applyNumberFormat="1" applyFont="1" applyBorder="1" applyAlignment="1">
      <alignment horizontal="right" vertical="center"/>
    </xf>
    <xf numFmtId="0" fontId="4" fillId="0" borderId="69" xfId="184" applyFont="1" applyBorder="1" applyAlignment="1">
      <alignment horizontal="left" vertical="center" shrinkToFit="1"/>
    </xf>
    <xf numFmtId="178" fontId="4" fillId="0" borderId="45" xfId="184" applyNumberFormat="1" applyFont="1" applyBorder="1" applyAlignment="1">
      <alignment horizontal="right" vertical="center" shrinkToFit="1"/>
    </xf>
    <xf numFmtId="0" fontId="4" fillId="0" borderId="30" xfId="184" applyFont="1" applyBorder="1" applyAlignment="1">
      <alignment horizontal="left" vertical="center"/>
    </xf>
    <xf numFmtId="178" fontId="4" fillId="0" borderId="18" xfId="0" applyNumberFormat="1" applyFont="1" applyBorder="1" applyAlignment="1">
      <alignment horizontal="right" vertical="center"/>
    </xf>
    <xf numFmtId="182" fontId="4" fillId="0" borderId="15" xfId="0" applyNumberFormat="1" applyFont="1" applyBorder="1" applyAlignment="1">
      <alignment horizontal="right" vertical="center"/>
    </xf>
    <xf numFmtId="0" fontId="4" fillId="0" borderId="72" xfId="0" applyFont="1" applyBorder="1">
      <alignment vertical="center"/>
    </xf>
    <xf numFmtId="178" fontId="4" fillId="0" borderId="45" xfId="180" applyNumberFormat="1" applyFont="1" applyBorder="1" applyAlignment="1">
      <alignment horizontal="right" vertical="center"/>
    </xf>
    <xf numFmtId="0" fontId="14" fillId="0" borderId="45" xfId="180" applyBorder="1" applyAlignment="1">
      <alignment horizontal="right" vertical="center"/>
    </xf>
    <xf numFmtId="0" fontId="4" fillId="0" borderId="30" xfId="180" applyFont="1" applyBorder="1">
      <alignment vertical="center"/>
    </xf>
    <xf numFmtId="178" fontId="4" fillId="0" borderId="12" xfId="180" applyNumberFormat="1" applyFont="1" applyBorder="1" applyAlignment="1">
      <alignment horizontal="right" vertical="center"/>
    </xf>
    <xf numFmtId="0" fontId="14" fillId="0" borderId="12" xfId="180" applyBorder="1" applyAlignment="1">
      <alignment horizontal="right" vertical="center"/>
    </xf>
    <xf numFmtId="178" fontId="4" fillId="0" borderId="24" xfId="180" applyNumberFormat="1" applyFont="1" applyBorder="1" applyAlignment="1">
      <alignment horizontal="right" vertical="center"/>
    </xf>
    <xf numFmtId="0" fontId="14" fillId="0" borderId="24" xfId="180" applyBorder="1" applyAlignment="1">
      <alignment horizontal="right" vertical="center"/>
    </xf>
    <xf numFmtId="0" fontId="4" fillId="0" borderId="69" xfId="180" applyFont="1" applyBorder="1">
      <alignment vertical="center"/>
    </xf>
    <xf numFmtId="178" fontId="4" fillId="0" borderId="73" xfId="0" applyNumberFormat="1" applyFont="1" applyBorder="1" applyAlignment="1">
      <alignment horizontal="center" vertical="center"/>
    </xf>
    <xf numFmtId="178" fontId="4" fillId="0" borderId="15" xfId="182" applyNumberFormat="1" applyFont="1" applyBorder="1" applyAlignment="1">
      <alignment horizontal="right" vertical="center"/>
    </xf>
    <xf numFmtId="178" fontId="4" fillId="0" borderId="72" xfId="182" applyNumberFormat="1" applyFont="1" applyBorder="1" applyAlignment="1">
      <alignment horizontal="right" vertical="center"/>
    </xf>
    <xf numFmtId="178" fontId="4" fillId="0" borderId="54" xfId="0" applyNumberFormat="1" applyFont="1" applyBorder="1" applyAlignment="1">
      <alignment horizontal="center" vertical="center"/>
    </xf>
    <xf numFmtId="178" fontId="4" fillId="0" borderId="12" xfId="182" applyNumberFormat="1" applyFont="1" applyBorder="1" applyAlignment="1">
      <alignment horizontal="right" vertical="center"/>
    </xf>
    <xf numFmtId="178" fontId="4" fillId="0" borderId="30" xfId="182" applyNumberFormat="1" applyFont="1" applyBorder="1" applyAlignment="1">
      <alignment horizontal="right" vertical="center"/>
    </xf>
    <xf numFmtId="178" fontId="4" fillId="0" borderId="15" xfId="177" applyNumberFormat="1" applyFont="1" applyBorder="1" applyAlignment="1">
      <alignment horizontal="right" vertical="center"/>
    </xf>
    <xf numFmtId="178" fontId="4" fillId="0" borderId="134" xfId="177" applyNumberFormat="1" applyFont="1" applyBorder="1" applyAlignment="1">
      <alignment vertical="center"/>
    </xf>
    <xf numFmtId="178" fontId="4" fillId="0" borderId="45" xfId="178" applyNumberFormat="1" applyFont="1" applyBorder="1" applyAlignment="1">
      <alignment horizontal="right" vertical="center"/>
    </xf>
    <xf numFmtId="178" fontId="4" fillId="0" borderId="30" xfId="177" applyNumberFormat="1" applyFont="1" applyBorder="1" applyAlignment="1">
      <alignment vertical="center"/>
    </xf>
    <xf numFmtId="178" fontId="4" fillId="0" borderId="12" xfId="178" applyNumberFormat="1" applyFont="1" applyBorder="1" applyAlignment="1">
      <alignment horizontal="right" vertical="center"/>
    </xf>
    <xf numFmtId="178" fontId="4" fillId="0" borderId="30" xfId="178" applyNumberFormat="1" applyFont="1" applyBorder="1">
      <alignment vertical="center"/>
    </xf>
    <xf numFmtId="178" fontId="4" fillId="0" borderId="24" xfId="178" applyNumberFormat="1" applyFont="1" applyBorder="1" applyAlignment="1">
      <alignment horizontal="right" vertical="center"/>
    </xf>
    <xf numFmtId="178" fontId="4" fillId="0" borderId="69" xfId="178" applyNumberFormat="1" applyFont="1" applyBorder="1">
      <alignment vertical="center"/>
    </xf>
    <xf numFmtId="0" fontId="4" fillId="0" borderId="73" xfId="0" applyFont="1" applyBorder="1" applyAlignment="1">
      <alignment horizontal="center" vertical="center"/>
    </xf>
    <xf numFmtId="178" fontId="4" fillId="0" borderId="15" xfId="172" applyNumberFormat="1" applyFont="1" applyBorder="1" applyAlignment="1">
      <alignment horizontal="right" vertical="center"/>
    </xf>
    <xf numFmtId="178" fontId="32" fillId="0" borderId="72" xfId="172" applyNumberFormat="1" applyFont="1" applyBorder="1" applyAlignment="1">
      <alignment horizontal="right" vertical="center"/>
    </xf>
    <xf numFmtId="178" fontId="4" fillId="0" borderId="12" xfId="172" applyNumberFormat="1" applyFont="1" applyBorder="1" applyAlignment="1">
      <alignment horizontal="right" vertical="center"/>
    </xf>
    <xf numFmtId="178" fontId="32" fillId="0" borderId="30" xfId="172" applyNumberFormat="1" applyFont="1" applyBorder="1" applyAlignment="1">
      <alignment horizontal="right" vertical="center"/>
    </xf>
    <xf numFmtId="178" fontId="4" fillId="0" borderId="15" xfId="170" applyNumberFormat="1" applyFont="1" applyBorder="1" applyAlignment="1">
      <alignment horizontal="right" vertical="center"/>
    </xf>
    <xf numFmtId="0" fontId="4" fillId="0" borderId="15" xfId="170" applyFont="1" applyBorder="1" applyAlignment="1">
      <alignment horizontal="center" vertical="center"/>
    </xf>
    <xf numFmtId="0" fontId="4" fillId="0" borderId="72" xfId="170" applyFont="1" applyBorder="1" applyAlignment="1">
      <alignment horizontal="left" vertical="center"/>
    </xf>
    <xf numFmtId="178" fontId="4" fillId="0" borderId="12" xfId="170" applyNumberFormat="1" applyFont="1" applyBorder="1" applyAlignment="1">
      <alignment horizontal="right" vertical="center"/>
    </xf>
    <xf numFmtId="0" fontId="4" fillId="0" borderId="12" xfId="170" applyFont="1" applyBorder="1" applyAlignment="1">
      <alignment horizontal="center" vertical="center"/>
    </xf>
    <xf numFmtId="0" fontId="4" fillId="0" borderId="30" xfId="170" applyFont="1" applyBorder="1" applyAlignment="1">
      <alignment horizontal="left" vertical="center" shrinkToFit="1"/>
    </xf>
    <xf numFmtId="0" fontId="4" fillId="0" borderId="30" xfId="170" applyFont="1" applyBorder="1" applyAlignment="1">
      <alignment horizontal="left" vertical="center"/>
    </xf>
    <xf numFmtId="178" fontId="4" fillId="0" borderId="15" xfId="168" applyNumberFormat="1" applyFont="1" applyBorder="1" applyAlignment="1">
      <alignment horizontal="right" vertical="center"/>
    </xf>
    <xf numFmtId="0" fontId="4" fillId="0" borderId="72" xfId="168" applyFont="1" applyBorder="1">
      <alignment vertical="center"/>
    </xf>
    <xf numFmtId="178" fontId="4" fillId="0" borderId="12" xfId="168" applyNumberFormat="1" applyFont="1" applyBorder="1" applyAlignment="1">
      <alignment horizontal="right" vertical="center"/>
    </xf>
    <xf numFmtId="0" fontId="4" fillId="0" borderId="30" xfId="168" applyFont="1" applyBorder="1">
      <alignment vertical="center"/>
    </xf>
    <xf numFmtId="0" fontId="4" fillId="0" borderId="30" xfId="168" applyFont="1" applyBorder="1" applyAlignment="1">
      <alignment vertical="center" shrinkToFit="1"/>
    </xf>
    <xf numFmtId="178" fontId="4" fillId="0" borderId="15" xfId="166" applyNumberFormat="1" applyFont="1" applyBorder="1" applyAlignment="1">
      <alignment horizontal="right" vertical="center"/>
    </xf>
    <xf numFmtId="0" fontId="4" fillId="0" borderId="72" xfId="166" applyFont="1" applyBorder="1">
      <alignment vertical="center"/>
    </xf>
    <xf numFmtId="178" fontId="4" fillId="0" borderId="12" xfId="166" applyNumberFormat="1" applyFont="1" applyBorder="1" applyAlignment="1">
      <alignment horizontal="right" vertical="center"/>
    </xf>
    <xf numFmtId="0" fontId="4" fillId="0" borderId="30" xfId="166" applyFont="1" applyBorder="1">
      <alignment vertical="center"/>
    </xf>
    <xf numFmtId="178" fontId="4" fillId="0" borderId="15" xfId="176" applyNumberFormat="1" applyFont="1" applyBorder="1">
      <alignment vertical="center"/>
    </xf>
    <xf numFmtId="178" fontId="4" fillId="0" borderId="15" xfId="176" applyNumberFormat="1" applyFont="1" applyBorder="1" applyAlignment="1">
      <alignment horizontal="right" vertical="center"/>
    </xf>
    <xf numFmtId="178" fontId="4" fillId="0" borderId="72" xfId="176" applyNumberFormat="1" applyFont="1" applyBorder="1" applyAlignment="1">
      <alignment horizontal="left" vertical="center"/>
    </xf>
    <xf numFmtId="178" fontId="4" fillId="0" borderId="73" xfId="176" applyNumberFormat="1" applyFont="1" applyBorder="1" applyAlignment="1">
      <alignment horizontal="right" vertical="center"/>
    </xf>
    <xf numFmtId="178" fontId="4" fillId="0" borderId="12" xfId="176" applyNumberFormat="1" applyFont="1" applyBorder="1">
      <alignment vertical="center"/>
    </xf>
    <xf numFmtId="178" fontId="4" fillId="0" borderId="19" xfId="176" applyNumberFormat="1" applyFont="1" applyBorder="1" applyAlignment="1">
      <alignment horizontal="right" vertical="center"/>
    </xf>
    <xf numFmtId="178" fontId="4" fillId="0" borderId="12" xfId="176" applyNumberFormat="1" applyFont="1" applyBorder="1" applyAlignment="1">
      <alignment horizontal="right" vertical="center"/>
    </xf>
    <xf numFmtId="178" fontId="4" fillId="0" borderId="30" xfId="176" applyNumberFormat="1" applyFont="1" applyBorder="1" applyAlignment="1">
      <alignment horizontal="left" vertical="center"/>
    </xf>
    <xf numFmtId="178" fontId="4" fillId="0" borderId="54" xfId="176" applyNumberFormat="1" applyFont="1" applyBorder="1" applyAlignment="1">
      <alignment horizontal="right" vertical="center"/>
    </xf>
    <xf numFmtId="0" fontId="5" fillId="0" borderId="30" xfId="176" applyFont="1" applyBorder="1">
      <alignment vertical="center"/>
    </xf>
    <xf numFmtId="178" fontId="4" fillId="0" borderId="30" xfId="176" applyNumberFormat="1" applyFont="1" applyBorder="1" applyAlignment="1">
      <alignment horizontal="left" vertical="center" shrinkToFit="1"/>
    </xf>
    <xf numFmtId="0" fontId="5" fillId="0" borderId="30" xfId="176" applyFont="1" applyBorder="1" applyAlignment="1">
      <alignment vertical="center" wrapText="1"/>
    </xf>
    <xf numFmtId="178" fontId="4" fillId="0" borderId="15" xfId="164" applyNumberFormat="1" applyFont="1" applyBorder="1" applyAlignment="1">
      <alignment horizontal="right" vertical="center"/>
    </xf>
    <xf numFmtId="178" fontId="4" fillId="0" borderId="15" xfId="164" applyNumberFormat="1" applyFont="1" applyBorder="1">
      <alignment vertical="center"/>
    </xf>
    <xf numFmtId="178" fontId="4" fillId="0" borderId="72" xfId="164" applyNumberFormat="1" applyFont="1" applyBorder="1" applyAlignment="1">
      <alignment horizontal="left" vertical="center" shrinkToFit="1"/>
    </xf>
    <xf numFmtId="178" fontId="4" fillId="0" borderId="12" xfId="164" applyNumberFormat="1" applyFont="1" applyBorder="1" applyAlignment="1">
      <alignment horizontal="right" vertical="center"/>
    </xf>
    <xf numFmtId="178" fontId="4" fillId="0" borderId="12" xfId="164" applyNumberFormat="1" applyFont="1" applyBorder="1" applyAlignment="1">
      <alignment horizontal="center" vertical="center"/>
    </xf>
    <xf numFmtId="178" fontId="4" fillId="0" borderId="30" xfId="164" applyNumberFormat="1" applyFont="1" applyBorder="1" applyAlignment="1">
      <alignment horizontal="left" vertical="center" shrinkToFit="1"/>
    </xf>
    <xf numFmtId="178" fontId="4" fillId="0" borderId="12" xfId="164" applyNumberFormat="1" applyFont="1" applyBorder="1" applyAlignment="1">
      <alignment horizontal="right" vertical="center" wrapText="1"/>
    </xf>
    <xf numFmtId="178" fontId="4" fillId="0" borderId="15" xfId="174" applyNumberFormat="1" applyFont="1" applyBorder="1" applyAlignment="1">
      <alignment horizontal="right" vertical="center"/>
    </xf>
    <xf numFmtId="178" fontId="4" fillId="0" borderId="72" xfId="174" applyNumberFormat="1" applyFont="1" applyBorder="1" applyAlignment="1">
      <alignment horizontal="left" vertical="center"/>
    </xf>
    <xf numFmtId="178" fontId="4" fillId="0" borderId="12" xfId="174" applyNumberFormat="1" applyFont="1" applyBorder="1" applyAlignment="1">
      <alignment horizontal="right" vertical="center"/>
    </xf>
    <xf numFmtId="178" fontId="4" fillId="0" borderId="30" xfId="174" applyNumberFormat="1" applyFont="1" applyBorder="1" applyAlignment="1">
      <alignment horizontal="left" vertical="center"/>
    </xf>
    <xf numFmtId="177" fontId="4" fillId="0" borderId="15" xfId="0" applyNumberFormat="1" applyFont="1" applyBorder="1" applyAlignment="1">
      <alignment horizontal="right" vertical="center"/>
    </xf>
    <xf numFmtId="0" fontId="4" fillId="0" borderId="15" xfId="161" applyFont="1" applyBorder="1" applyAlignment="1">
      <alignment vertical="center" shrinkToFit="1"/>
    </xf>
    <xf numFmtId="0" fontId="4" fillId="0" borderId="15" xfId="161" applyFont="1" applyBorder="1" applyAlignment="1">
      <alignment horizontal="left" vertical="center" shrinkToFit="1"/>
    </xf>
    <xf numFmtId="0" fontId="4" fillId="0" borderId="15" xfId="161" applyFont="1" applyBorder="1" applyAlignment="1">
      <alignment horizontal="center" vertical="center"/>
    </xf>
    <xf numFmtId="0" fontId="4" fillId="0" borderId="15" xfId="161" applyFont="1" applyBorder="1" applyAlignment="1">
      <alignment horizontal="center" vertical="center" shrinkToFit="1"/>
    </xf>
    <xf numFmtId="0" fontId="7" fillId="0" borderId="15" xfId="161" applyFont="1" applyBorder="1" applyAlignment="1">
      <alignment horizontal="left" vertical="center" wrapText="1" shrinkToFit="1"/>
    </xf>
    <xf numFmtId="178" fontId="4" fillId="0" borderId="15" xfId="161" applyNumberFormat="1" applyFont="1" applyBorder="1" applyAlignment="1">
      <alignment horizontal="right" vertical="center"/>
    </xf>
    <xf numFmtId="0" fontId="5" fillId="0" borderId="72" xfId="161" applyFont="1" applyBorder="1" applyAlignment="1">
      <alignment vertical="center" wrapText="1" shrinkToFit="1"/>
    </xf>
    <xf numFmtId="57" fontId="4" fillId="0" borderId="12" xfId="162" applyNumberFormat="1" applyFont="1" applyBorder="1" applyAlignment="1">
      <alignment horizontal="right" vertical="center"/>
    </xf>
    <xf numFmtId="177" fontId="4" fillId="0" borderId="12" xfId="162" applyNumberFormat="1" applyFont="1" applyBorder="1" applyAlignment="1">
      <alignment horizontal="right" vertical="center"/>
    </xf>
    <xf numFmtId="0" fontId="4" fillId="0" borderId="12" xfId="162" applyFont="1" applyBorder="1">
      <alignment vertical="center"/>
    </xf>
    <xf numFmtId="0" fontId="4" fillId="0" borderId="12" xfId="162" applyFont="1" applyBorder="1" applyAlignment="1">
      <alignment horizontal="left" vertical="center"/>
    </xf>
    <xf numFmtId="0" fontId="4" fillId="0" borderId="12" xfId="162" applyFont="1" applyBorder="1" applyAlignment="1">
      <alignment horizontal="left" vertical="center" shrinkToFit="1"/>
    </xf>
    <xf numFmtId="0" fontId="4" fillId="0" borderId="12" xfId="162" applyFont="1" applyBorder="1" applyAlignment="1">
      <alignment horizontal="center" vertical="center"/>
    </xf>
    <xf numFmtId="178" fontId="6" fillId="0" borderId="12" xfId="0" applyNumberFormat="1" applyFont="1" applyBorder="1">
      <alignment vertical="center"/>
    </xf>
    <xf numFmtId="178" fontId="4" fillId="0" borderId="12" xfId="0" applyNumberFormat="1" applyFont="1" applyBorder="1">
      <alignment vertical="center"/>
    </xf>
    <xf numFmtId="178" fontId="4" fillId="0" borderId="19" xfId="0" applyNumberFormat="1" applyFont="1" applyBorder="1">
      <alignment vertical="center"/>
    </xf>
    <xf numFmtId="177" fontId="4" fillId="0" borderId="12" xfId="161" applyNumberFormat="1" applyFont="1" applyBorder="1" applyAlignment="1">
      <alignment horizontal="right" vertical="center"/>
    </xf>
    <xf numFmtId="0" fontId="4" fillId="0" borderId="12" xfId="161" applyFont="1" applyBorder="1" applyAlignment="1">
      <alignment vertical="center"/>
    </xf>
    <xf numFmtId="0" fontId="4" fillId="0" borderId="12" xfId="161" applyFont="1" applyBorder="1" applyAlignment="1">
      <alignment horizontal="left" vertical="center"/>
    </xf>
    <xf numFmtId="0" fontId="4" fillId="0" borderId="12" xfId="161" applyFont="1" applyBorder="1" applyAlignment="1">
      <alignment horizontal="left" vertical="center" shrinkToFit="1"/>
    </xf>
    <xf numFmtId="0" fontId="4" fillId="0" borderId="12" xfId="161" applyFont="1" applyBorder="1" applyAlignment="1">
      <alignment horizontal="center" vertical="center"/>
    </xf>
    <xf numFmtId="178" fontId="4" fillId="0" borderId="12" xfId="161" applyNumberFormat="1" applyFont="1" applyBorder="1" applyAlignment="1">
      <alignment horizontal="right" vertical="center"/>
    </xf>
    <xf numFmtId="0" fontId="5" fillId="0" borderId="12" xfId="161" applyFont="1" applyBorder="1" applyAlignment="1">
      <alignment horizontal="left" vertical="center" wrapText="1" shrinkToFit="1"/>
    </xf>
    <xf numFmtId="0" fontId="4" fillId="0" borderId="30" xfId="161" applyFont="1" applyBorder="1" applyAlignment="1">
      <alignment vertical="center" shrinkToFit="1"/>
    </xf>
    <xf numFmtId="178" fontId="4" fillId="0" borderId="15" xfId="157" applyNumberFormat="1" applyFont="1" applyBorder="1" applyAlignment="1">
      <alignment horizontal="right" vertical="center"/>
    </xf>
    <xf numFmtId="178" fontId="4" fillId="0" borderId="72" xfId="157" applyNumberFormat="1" applyFont="1" applyBorder="1" applyAlignment="1">
      <alignment horizontal="left" vertical="center" shrinkToFit="1"/>
    </xf>
    <xf numFmtId="178" fontId="4" fillId="0" borderId="12" xfId="157" applyNumberFormat="1" applyFont="1" applyBorder="1" applyAlignment="1">
      <alignment horizontal="right" vertical="center"/>
    </xf>
    <xf numFmtId="178" fontId="4" fillId="0" borderId="19" xfId="157" applyNumberFormat="1" applyFont="1" applyBorder="1" applyAlignment="1">
      <alignment horizontal="right" vertical="center"/>
    </xf>
    <xf numFmtId="178" fontId="4" fillId="0" borderId="30" xfId="157" applyNumberFormat="1" applyFont="1" applyBorder="1" applyAlignment="1">
      <alignment horizontal="left" vertical="center" shrinkToFit="1"/>
    </xf>
    <xf numFmtId="178" fontId="4" fillId="0" borderId="30" xfId="155" applyNumberFormat="1" applyFont="1" applyBorder="1" applyAlignment="1">
      <alignment horizontal="left" vertical="center" shrinkToFit="1"/>
    </xf>
    <xf numFmtId="178" fontId="4" fillId="0" borderId="12" xfId="159" applyNumberFormat="1" applyFont="1" applyBorder="1" applyAlignment="1">
      <alignment horizontal="right" vertical="center"/>
    </xf>
    <xf numFmtId="180" fontId="4" fillId="0" borderId="12" xfId="159" applyNumberFormat="1" applyFont="1" applyBorder="1" applyAlignment="1">
      <alignment horizontal="right" vertical="center"/>
    </xf>
    <xf numFmtId="0" fontId="14" fillId="0" borderId="30" xfId="159" applyBorder="1" applyAlignment="1">
      <alignment horizontal="left" vertical="center" shrinkToFit="1"/>
    </xf>
    <xf numFmtId="178" fontId="4" fillId="0" borderId="15" xfId="159" applyNumberFormat="1" applyFont="1" applyBorder="1" applyAlignment="1">
      <alignment horizontal="right" vertical="center"/>
    </xf>
    <xf numFmtId="180" fontId="4" fillId="0" borderId="15" xfId="159" applyNumberFormat="1" applyFont="1" applyBorder="1" applyAlignment="1">
      <alignment horizontal="right" vertical="center"/>
    </xf>
    <xf numFmtId="0" fontId="14" fillId="0" borderId="72" xfId="159" applyBorder="1" applyAlignment="1">
      <alignment horizontal="left" vertical="center" shrinkToFit="1"/>
    </xf>
    <xf numFmtId="179" fontId="4" fillId="0" borderId="30" xfId="159" applyNumberFormat="1" applyFont="1" applyBorder="1" applyAlignment="1">
      <alignment horizontal="left" vertical="center"/>
    </xf>
    <xf numFmtId="178" fontId="4" fillId="0" borderId="30" xfId="156" applyNumberFormat="1" applyFont="1" applyBorder="1" applyAlignment="1">
      <alignment horizontal="left" vertical="center" shrinkToFit="1"/>
    </xf>
    <xf numFmtId="179" fontId="4" fillId="0" borderId="30" xfId="157" applyNumberFormat="1" applyFont="1" applyBorder="1" applyAlignment="1">
      <alignment horizontal="left" vertical="center"/>
    </xf>
    <xf numFmtId="177" fontId="4" fillId="0" borderId="15" xfId="161" applyNumberFormat="1" applyFont="1" applyBorder="1" applyAlignment="1">
      <alignment horizontal="right" vertical="center"/>
    </xf>
    <xf numFmtId="0" fontId="4" fillId="0" borderId="15" xfId="161" applyFont="1" applyBorder="1" applyAlignment="1">
      <alignment vertical="center"/>
    </xf>
    <xf numFmtId="0" fontId="4" fillId="0" borderId="15" xfId="161" applyFont="1" applyBorder="1" applyAlignment="1">
      <alignment horizontal="left" vertical="center"/>
    </xf>
    <xf numFmtId="0" fontId="4" fillId="0" borderId="72" xfId="162" applyFont="1" applyBorder="1" applyAlignment="1">
      <alignment vertical="center" shrinkToFit="1"/>
    </xf>
    <xf numFmtId="178" fontId="4" fillId="0" borderId="12" xfId="162" applyNumberFormat="1" applyFont="1" applyBorder="1" applyAlignment="1">
      <alignment horizontal="right" vertical="center"/>
    </xf>
    <xf numFmtId="178" fontId="6" fillId="0" borderId="12" xfId="162" applyNumberFormat="1" applyFont="1" applyBorder="1" applyAlignment="1">
      <alignment horizontal="right" vertical="center"/>
    </xf>
    <xf numFmtId="0" fontId="4" fillId="0" borderId="30" xfId="162" applyFont="1" applyBorder="1" applyAlignment="1">
      <alignment vertical="center" shrinkToFit="1"/>
    </xf>
    <xf numFmtId="177" fontId="4" fillId="0" borderId="12" xfId="0" applyNumberFormat="1" applyFont="1" applyBorder="1" applyAlignment="1">
      <alignment horizontal="right" vertical="center"/>
    </xf>
    <xf numFmtId="178" fontId="4" fillId="0" borderId="15" xfId="0" applyNumberFormat="1" applyFont="1" applyBorder="1" applyAlignment="1">
      <alignment horizontal="right" vertical="center" shrinkToFit="1"/>
    </xf>
    <xf numFmtId="178" fontId="4" fillId="0" borderId="24" xfId="184" applyNumberFormat="1" applyFont="1" applyBorder="1" applyAlignment="1">
      <alignment horizontal="right" vertical="center" shrinkToFit="1"/>
    </xf>
    <xf numFmtId="0" fontId="4" fillId="0" borderId="69" xfId="184" applyFont="1" applyBorder="1" applyAlignment="1">
      <alignment horizontal="left" vertical="center"/>
    </xf>
    <xf numFmtId="178" fontId="4" fillId="0" borderId="43" xfId="0" applyNumberFormat="1" applyFont="1" applyBorder="1" applyAlignment="1">
      <alignment horizontal="right" vertical="center"/>
    </xf>
    <xf numFmtId="178" fontId="4" fillId="0" borderId="24" xfId="182" applyNumberFormat="1" applyFont="1" applyBorder="1" applyAlignment="1">
      <alignment horizontal="right" vertical="center"/>
    </xf>
    <xf numFmtId="179" fontId="4" fillId="0" borderId="12" xfId="182" applyNumberFormat="1" applyFont="1" applyBorder="1" applyAlignment="1">
      <alignment horizontal="right" vertical="center"/>
    </xf>
    <xf numFmtId="179" fontId="4" fillId="0" borderId="30" xfId="182" applyNumberFormat="1" applyFont="1" applyBorder="1" applyAlignment="1">
      <alignment horizontal="right" vertical="center"/>
    </xf>
    <xf numFmtId="178" fontId="4" fillId="0" borderId="15" xfId="178" applyNumberFormat="1" applyFont="1" applyBorder="1" applyAlignment="1">
      <alignment horizontal="right" vertical="center"/>
    </xf>
    <xf numFmtId="178" fontId="4" fillId="0" borderId="72" xfId="178" applyNumberFormat="1" applyFont="1" applyBorder="1">
      <alignment vertical="center"/>
    </xf>
    <xf numFmtId="179" fontId="4" fillId="0" borderId="12" xfId="172" applyNumberFormat="1" applyFont="1" applyBorder="1" applyAlignment="1">
      <alignment horizontal="right" vertical="center"/>
    </xf>
    <xf numFmtId="179" fontId="4" fillId="0" borderId="30" xfId="172" applyNumberFormat="1" applyFont="1" applyBorder="1" applyAlignment="1">
      <alignment horizontal="right" vertical="center"/>
    </xf>
    <xf numFmtId="178" fontId="4" fillId="0" borderId="24" xfId="170" applyNumberFormat="1" applyFont="1" applyBorder="1" applyAlignment="1">
      <alignment horizontal="right" vertical="center"/>
    </xf>
    <xf numFmtId="178" fontId="4" fillId="0" borderId="24" xfId="168" applyNumberFormat="1" applyFont="1" applyBorder="1" applyAlignment="1">
      <alignment horizontal="right" vertical="center"/>
    </xf>
    <xf numFmtId="178" fontId="4" fillId="0" borderId="15" xfId="86" applyNumberFormat="1" applyFont="1" applyFill="1" applyBorder="1" applyAlignment="1">
      <alignment vertical="center"/>
    </xf>
    <xf numFmtId="179" fontId="4" fillId="0" borderId="30" xfId="166" applyNumberFormat="1" applyFont="1" applyBorder="1" applyAlignment="1">
      <alignment horizontal="right" vertical="center"/>
    </xf>
    <xf numFmtId="0" fontId="5" fillId="0" borderId="72" xfId="176" applyFont="1" applyBorder="1">
      <alignment vertical="center"/>
    </xf>
    <xf numFmtId="178" fontId="4" fillId="0" borderId="12" xfId="175" applyNumberFormat="1" applyFont="1" applyBorder="1" applyAlignment="1">
      <alignment vertical="center"/>
    </xf>
    <xf numFmtId="178" fontId="4" fillId="0" borderId="12" xfId="175" applyNumberFormat="1" applyFont="1" applyBorder="1" applyAlignment="1">
      <alignment horizontal="right" vertical="center"/>
    </xf>
    <xf numFmtId="178" fontId="4" fillId="0" borderId="30" xfId="175" applyNumberFormat="1" applyFont="1" applyBorder="1" applyAlignment="1">
      <alignment horizontal="left" vertical="center"/>
    </xf>
    <xf numFmtId="178" fontId="4" fillId="0" borderId="54" xfId="0" applyNumberFormat="1" applyFont="1" applyBorder="1" applyAlignment="1">
      <alignment horizontal="right" vertical="center"/>
    </xf>
    <xf numFmtId="0" fontId="5" fillId="0" borderId="30" xfId="0" applyFont="1" applyBorder="1">
      <alignment vertical="center"/>
    </xf>
    <xf numFmtId="178" fontId="68" fillId="0" borderId="30" xfId="164" applyNumberFormat="1" applyFont="1" applyBorder="1" applyAlignment="1">
      <alignment horizontal="left" vertical="center"/>
    </xf>
    <xf numFmtId="178" fontId="4" fillId="0" borderId="15" xfId="164" applyNumberFormat="1" applyFont="1" applyBorder="1" applyAlignment="1">
      <alignment horizontal="center" vertical="center"/>
    </xf>
    <xf numFmtId="178" fontId="68" fillId="0" borderId="72" xfId="164" applyNumberFormat="1" applyFont="1" applyBorder="1" applyAlignment="1">
      <alignment horizontal="left" vertical="center"/>
    </xf>
    <xf numFmtId="178" fontId="4" fillId="0" borderId="30" xfId="164" applyNumberFormat="1" applyFont="1" applyBorder="1" applyAlignment="1">
      <alignment horizontal="left" vertical="center"/>
    </xf>
    <xf numFmtId="179" fontId="4" fillId="0" borderId="12" xfId="164" applyNumberFormat="1" applyFont="1" applyBorder="1" applyAlignment="1">
      <alignment horizontal="right" vertical="center"/>
    </xf>
    <xf numFmtId="179" fontId="4" fillId="0" borderId="12" xfId="164" applyNumberFormat="1" applyFont="1" applyBorder="1" applyAlignment="1">
      <alignment horizontal="center" vertical="center"/>
    </xf>
    <xf numFmtId="179" fontId="68" fillId="0" borderId="30" xfId="164" applyNumberFormat="1" applyFont="1" applyBorder="1" applyAlignment="1">
      <alignment horizontal="right" vertical="center"/>
    </xf>
    <xf numFmtId="179" fontId="4" fillId="0" borderId="12" xfId="174" applyNumberFormat="1" applyFont="1" applyBorder="1" applyAlignment="1">
      <alignment horizontal="right" vertical="center"/>
    </xf>
    <xf numFmtId="179" fontId="4" fillId="0" borderId="30" xfId="174" applyNumberFormat="1" applyFont="1" applyBorder="1" applyAlignment="1">
      <alignment horizontal="right" vertical="center"/>
    </xf>
    <xf numFmtId="178" fontId="4" fillId="0" borderId="79" xfId="0" applyNumberFormat="1" applyFont="1" applyBorder="1" applyAlignment="1">
      <alignment horizontal="center" vertical="center"/>
    </xf>
    <xf numFmtId="178" fontId="4" fillId="0" borderId="69" xfId="182" applyNumberFormat="1" applyFont="1" applyBorder="1" applyAlignment="1">
      <alignment horizontal="left" vertical="center"/>
    </xf>
    <xf numFmtId="178" fontId="4" fillId="0" borderId="72" xfId="182" applyNumberFormat="1" applyFont="1" applyBorder="1" applyAlignment="1">
      <alignment horizontal="left" vertical="center"/>
    </xf>
    <xf numFmtId="178" fontId="4" fillId="0" borderId="72" xfId="0" applyNumberFormat="1" applyFont="1" applyBorder="1">
      <alignment vertical="center"/>
    </xf>
    <xf numFmtId="0" fontId="4" fillId="0" borderId="79" xfId="0" applyFont="1" applyBorder="1" applyAlignment="1">
      <alignment horizontal="center" vertical="center"/>
    </xf>
    <xf numFmtId="178" fontId="4" fillId="0" borderId="24" xfId="172" applyNumberFormat="1" applyFont="1" applyBorder="1" applyAlignment="1">
      <alignment horizontal="right" vertical="center"/>
    </xf>
    <xf numFmtId="178" fontId="32" fillId="0" borderId="69" xfId="172" applyNumberFormat="1" applyFont="1" applyBorder="1" applyAlignment="1">
      <alignment horizontal="right" vertical="center"/>
    </xf>
    <xf numFmtId="0" fontId="4" fillId="0" borderId="24" xfId="170" applyFont="1" applyBorder="1" applyAlignment="1">
      <alignment horizontal="center" vertical="center"/>
    </xf>
    <xf numFmtId="0" fontId="4" fillId="0" borderId="69" xfId="170" applyFont="1" applyBorder="1">
      <alignment vertical="center"/>
    </xf>
    <xf numFmtId="0" fontId="4" fillId="0" borderId="69" xfId="168" applyFont="1" applyBorder="1">
      <alignment vertical="center"/>
    </xf>
    <xf numFmtId="0" fontId="4" fillId="0" borderId="72" xfId="170" applyFont="1" applyBorder="1">
      <alignment vertical="center"/>
    </xf>
    <xf numFmtId="178" fontId="4" fillId="0" borderId="24" xfId="166" applyNumberFormat="1" applyFont="1" applyBorder="1" applyAlignment="1">
      <alignment horizontal="right" vertical="center"/>
    </xf>
    <xf numFmtId="0" fontId="4" fillId="0" borderId="69" xfId="166" applyFont="1" applyBorder="1">
      <alignment vertical="center"/>
    </xf>
    <xf numFmtId="178" fontId="4" fillId="0" borderId="24" xfId="176" applyNumberFormat="1" applyFont="1" applyBorder="1">
      <alignment vertical="center"/>
    </xf>
    <xf numFmtId="178" fontId="4" fillId="0" borderId="24" xfId="176" applyNumberFormat="1" applyFont="1" applyBorder="1" applyAlignment="1">
      <alignment horizontal="right" vertical="center"/>
    </xf>
    <xf numFmtId="178" fontId="4" fillId="0" borderId="69" xfId="176" applyNumberFormat="1" applyFont="1" applyBorder="1" applyAlignment="1">
      <alignment horizontal="left" vertical="center"/>
    </xf>
    <xf numFmtId="178" fontId="4" fillId="0" borderId="79" xfId="176" applyNumberFormat="1" applyFont="1" applyBorder="1" applyAlignment="1">
      <alignment horizontal="right" vertical="center"/>
    </xf>
    <xf numFmtId="0" fontId="5" fillId="0" borderId="69" xfId="176" applyFont="1" applyBorder="1" applyAlignment="1">
      <alignment vertical="center" wrapText="1"/>
    </xf>
    <xf numFmtId="0" fontId="4" fillId="0" borderId="72" xfId="176" applyFont="1" applyBorder="1">
      <alignment vertical="center"/>
    </xf>
    <xf numFmtId="179" fontId="4" fillId="0" borderId="15" xfId="164" applyNumberFormat="1" applyFont="1" applyBorder="1" applyAlignment="1">
      <alignment horizontal="center" vertical="center"/>
    </xf>
    <xf numFmtId="178" fontId="4" fillId="0" borderId="72" xfId="164" applyNumberFormat="1" applyFont="1" applyBorder="1" applyAlignment="1">
      <alignment horizontal="left" vertical="center"/>
    </xf>
    <xf numFmtId="178" fontId="4" fillId="0" borderId="24" xfId="174" applyNumberFormat="1" applyFont="1" applyBorder="1" applyAlignment="1">
      <alignment horizontal="right" vertical="center"/>
    </xf>
    <xf numFmtId="178" fontId="4" fillId="0" borderId="69" xfId="174" applyNumberFormat="1" applyFont="1" applyBorder="1" applyAlignment="1">
      <alignment horizontal="left" vertical="center"/>
    </xf>
    <xf numFmtId="177" fontId="4" fillId="0" borderId="24" xfId="0" applyNumberFormat="1" applyFont="1" applyBorder="1" applyAlignment="1">
      <alignment horizontal="right" vertical="center"/>
    </xf>
    <xf numFmtId="0" fontId="4" fillId="0" borderId="24" xfId="161" applyFont="1" applyBorder="1" applyAlignment="1">
      <alignment vertical="center"/>
    </xf>
    <xf numFmtId="0" fontId="4" fillId="0" borderId="24" xfId="161" applyFont="1" applyBorder="1" applyAlignment="1">
      <alignment horizontal="left" vertical="center"/>
    </xf>
    <xf numFmtId="0" fontId="4" fillId="0" borderId="24" xfId="161" applyFont="1" applyBorder="1" applyAlignment="1">
      <alignment horizontal="left" vertical="center" shrinkToFit="1"/>
    </xf>
    <xf numFmtId="0" fontId="4" fillId="0" borderId="24" xfId="161" applyFont="1" applyBorder="1" applyAlignment="1">
      <alignment horizontal="center" vertical="center"/>
    </xf>
    <xf numFmtId="178" fontId="4" fillId="0" borderId="24" xfId="161" applyNumberFormat="1" applyFont="1" applyBorder="1" applyAlignment="1">
      <alignment horizontal="right" vertical="center"/>
    </xf>
    <xf numFmtId="0" fontId="4" fillId="0" borderId="69" xfId="161" applyFont="1" applyBorder="1" applyAlignment="1">
      <alignment vertical="center" shrinkToFit="1"/>
    </xf>
    <xf numFmtId="0" fontId="4" fillId="0" borderId="72" xfId="161" applyFont="1" applyBorder="1" applyAlignment="1">
      <alignment vertical="center" shrinkToFit="1"/>
    </xf>
    <xf numFmtId="178" fontId="4" fillId="0" borderId="24" xfId="157" applyNumberFormat="1" applyFont="1" applyBorder="1" applyAlignment="1">
      <alignment horizontal="right" vertical="center"/>
    </xf>
    <xf numFmtId="178" fontId="4" fillId="0" borderId="69" xfId="157" applyNumberFormat="1" applyFont="1" applyBorder="1" applyAlignment="1">
      <alignment horizontal="left" vertical="center" shrinkToFit="1"/>
    </xf>
    <xf numFmtId="178" fontId="4" fillId="0" borderId="24" xfId="159" applyNumberFormat="1" applyFont="1" applyBorder="1" applyAlignment="1">
      <alignment horizontal="right" vertical="center"/>
    </xf>
    <xf numFmtId="180" fontId="4" fillId="0" borderId="24" xfId="159" applyNumberFormat="1" applyFont="1" applyBorder="1" applyAlignment="1">
      <alignment horizontal="right" vertical="center"/>
    </xf>
    <xf numFmtId="0" fontId="14" fillId="0" borderId="69" xfId="159" applyBorder="1" applyAlignment="1">
      <alignment horizontal="left" vertical="center" shrinkToFit="1"/>
    </xf>
    <xf numFmtId="185" fontId="4" fillId="0" borderId="45" xfId="180" applyNumberFormat="1" applyFont="1" applyBorder="1" applyAlignment="1">
      <alignment horizontal="right" vertical="center"/>
    </xf>
    <xf numFmtId="178" fontId="4" fillId="0" borderId="12" xfId="182" applyNumberFormat="1" applyFont="1" applyBorder="1">
      <alignment vertical="center"/>
    </xf>
    <xf numFmtId="178" fontId="4" fillId="0" borderId="30" xfId="182" applyNumberFormat="1" applyFont="1" applyBorder="1">
      <alignment vertical="center"/>
    </xf>
    <xf numFmtId="38" fontId="4" fillId="0" borderId="24" xfId="86" applyFont="1" applyFill="1" applyBorder="1" applyAlignment="1">
      <alignment vertical="center"/>
    </xf>
    <xf numFmtId="38" fontId="4" fillId="0" borderId="37" xfId="86" applyFont="1" applyFill="1" applyBorder="1" applyAlignment="1">
      <alignment vertical="center"/>
    </xf>
    <xf numFmtId="178" fontId="4" fillId="0" borderId="69" xfId="182" applyNumberFormat="1" applyFont="1" applyBorder="1">
      <alignment vertical="center"/>
    </xf>
    <xf numFmtId="0" fontId="4" fillId="0" borderId="30" xfId="169" applyFont="1" applyBorder="1" applyAlignment="1">
      <alignment horizontal="left" vertical="center"/>
    </xf>
    <xf numFmtId="178" fontId="4" fillId="0" borderId="24" xfId="86" applyNumberFormat="1" applyFont="1" applyFill="1" applyBorder="1" applyAlignment="1">
      <alignment vertical="center"/>
    </xf>
    <xf numFmtId="178" fontId="4" fillId="0" borderId="24" xfId="86" applyNumberFormat="1" applyFont="1" applyFill="1" applyBorder="1" applyAlignment="1">
      <alignment horizontal="center" vertical="center"/>
    </xf>
    <xf numFmtId="178" fontId="4" fillId="0" borderId="69" xfId="86" applyNumberFormat="1" applyFont="1" applyFill="1" applyBorder="1" applyAlignment="1">
      <alignment vertical="center"/>
    </xf>
    <xf numFmtId="38" fontId="3" fillId="0" borderId="69" xfId="86" applyFont="1" applyFill="1" applyBorder="1" applyAlignment="1">
      <alignment vertical="center"/>
    </xf>
    <xf numFmtId="178" fontId="4" fillId="0" borderId="23" xfId="43" applyFont="1" applyBorder="1" applyAlignment="1" applyProtection="1">
      <alignment vertical="center"/>
    </xf>
    <xf numFmtId="178" fontId="4" fillId="0" borderId="57" xfId="43" applyFont="1" applyBorder="1" applyAlignment="1" applyProtection="1">
      <alignment vertical="center"/>
    </xf>
    <xf numFmtId="178" fontId="4" fillId="0" borderId="136" xfId="43" applyFont="1" applyBorder="1" applyAlignment="1" applyProtection="1">
      <alignment horizontal="left" vertical="center"/>
    </xf>
    <xf numFmtId="178" fontId="4" fillId="0" borderId="138" xfId="43" applyFont="1" applyBorder="1" applyAlignment="1" applyProtection="1">
      <alignment vertical="center"/>
    </xf>
    <xf numFmtId="178" fontId="4" fillId="0" borderId="58" xfId="43" applyFont="1" applyBorder="1" applyAlignment="1" applyProtection="1">
      <alignment vertical="center"/>
    </xf>
    <xf numFmtId="0" fontId="4" fillId="0" borderId="30" xfId="176" applyFont="1" applyBorder="1">
      <alignment vertical="center"/>
    </xf>
    <xf numFmtId="0" fontId="4" fillId="0" borderId="69" xfId="176" applyFont="1" applyBorder="1">
      <alignment vertical="center"/>
    </xf>
    <xf numFmtId="178" fontId="4" fillId="0" borderId="24" xfId="164" applyNumberFormat="1" applyFont="1" applyBorder="1" applyAlignment="1">
      <alignment horizontal="right" vertical="center"/>
    </xf>
    <xf numFmtId="179" fontId="4" fillId="0" borderId="24" xfId="164" applyNumberFormat="1" applyFont="1" applyBorder="1" applyAlignment="1">
      <alignment horizontal="center" vertical="center"/>
    </xf>
    <xf numFmtId="178" fontId="4" fillId="0" borderId="69" xfId="164" applyNumberFormat="1" applyFont="1" applyBorder="1" applyAlignment="1">
      <alignment horizontal="left" vertical="center"/>
    </xf>
    <xf numFmtId="0" fontId="6" fillId="0" borderId="12" xfId="162" applyFont="1" applyBorder="1" applyAlignment="1">
      <alignment horizontal="center" vertical="center"/>
    </xf>
    <xf numFmtId="178" fontId="4" fillId="0" borderId="45" xfId="183" applyNumberFormat="1" applyFont="1" applyBorder="1" applyAlignment="1">
      <alignment horizontal="right" vertical="center"/>
    </xf>
    <xf numFmtId="178" fontId="4" fillId="0" borderId="45" xfId="183" applyNumberFormat="1" applyFont="1" applyBorder="1" applyAlignment="1">
      <alignment horizontal="right" vertical="center" shrinkToFit="1"/>
    </xf>
    <xf numFmtId="0" fontId="4" fillId="0" borderId="30" xfId="183" applyFont="1" applyBorder="1" applyAlignment="1">
      <alignment horizontal="left" vertical="center"/>
    </xf>
    <xf numFmtId="178" fontId="4" fillId="0" borderId="45" xfId="179" applyNumberFormat="1" applyFont="1" applyBorder="1" applyAlignment="1">
      <alignment horizontal="right" vertical="center"/>
    </xf>
    <xf numFmtId="0" fontId="4" fillId="0" borderId="30" xfId="179" applyFont="1" applyBorder="1" applyAlignment="1">
      <alignment vertical="center"/>
    </xf>
    <xf numFmtId="178" fontId="4" fillId="0" borderId="12" xfId="181" applyNumberFormat="1" applyFont="1" applyBorder="1" applyAlignment="1">
      <alignment vertical="center"/>
    </xf>
    <xf numFmtId="178" fontId="4" fillId="0" borderId="12" xfId="181" applyNumberFormat="1" applyFont="1" applyBorder="1" applyAlignment="1">
      <alignment horizontal="right" vertical="center"/>
    </xf>
    <xf numFmtId="178" fontId="4" fillId="0" borderId="72" xfId="181" applyNumberFormat="1" applyFont="1" applyBorder="1" applyAlignment="1">
      <alignment vertical="center"/>
    </xf>
    <xf numFmtId="178" fontId="4" fillId="0" borderId="12" xfId="86" applyNumberFormat="1" applyFont="1" applyFill="1" applyBorder="1" applyAlignment="1">
      <alignment vertical="center"/>
    </xf>
    <xf numFmtId="178" fontId="4" fillId="0" borderId="45" xfId="177" applyNumberFormat="1" applyFont="1" applyBorder="1" applyAlignment="1">
      <alignment horizontal="right" vertical="center"/>
    </xf>
    <xf numFmtId="178" fontId="4" fillId="0" borderId="30" xfId="177" applyNumberFormat="1" applyFont="1" applyBorder="1"/>
    <xf numFmtId="178" fontId="4" fillId="0" borderId="15" xfId="171" applyNumberFormat="1" applyFont="1" applyBorder="1" applyAlignment="1">
      <alignment horizontal="right" vertical="center"/>
    </xf>
    <xf numFmtId="178" fontId="14" fillId="0" borderId="72" xfId="171" applyNumberFormat="1" applyFont="1" applyBorder="1" applyAlignment="1">
      <alignment horizontal="right" vertical="center"/>
    </xf>
    <xf numFmtId="184" fontId="4" fillId="0" borderId="12" xfId="193" applyNumberFormat="1" applyFont="1" applyFill="1" applyBorder="1" applyAlignment="1">
      <alignment vertical="center"/>
    </xf>
    <xf numFmtId="184" fontId="4" fillId="0" borderId="12" xfId="193" applyNumberFormat="1" applyFont="1" applyFill="1" applyBorder="1" applyAlignment="1">
      <alignment horizontal="right" vertical="center"/>
    </xf>
    <xf numFmtId="184" fontId="4" fillId="0" borderId="12" xfId="171" applyNumberFormat="1" applyFont="1" applyBorder="1" applyAlignment="1">
      <alignment horizontal="right" vertical="center"/>
    </xf>
    <xf numFmtId="184" fontId="70" fillId="0" borderId="30" xfId="193" applyNumberFormat="1" applyFont="1" applyFill="1" applyBorder="1" applyAlignment="1">
      <alignment vertical="center"/>
    </xf>
    <xf numFmtId="178" fontId="4" fillId="0" borderId="12" xfId="169" applyNumberFormat="1" applyFont="1" applyBorder="1" applyAlignment="1">
      <alignment horizontal="right" vertical="center"/>
    </xf>
    <xf numFmtId="0" fontId="4" fillId="0" borderId="12" xfId="169" applyFont="1" applyBorder="1" applyAlignment="1">
      <alignment horizontal="center" vertical="center"/>
    </xf>
    <xf numFmtId="0" fontId="4" fillId="0" borderId="72" xfId="169" applyFont="1" applyBorder="1" applyAlignment="1">
      <alignment horizontal="left" vertical="center"/>
    </xf>
    <xf numFmtId="178" fontId="4" fillId="0" borderId="12" xfId="167" applyNumberFormat="1" applyFont="1" applyBorder="1" applyAlignment="1">
      <alignment horizontal="right" vertical="center"/>
    </xf>
    <xf numFmtId="0" fontId="4" fillId="0" borderId="30" xfId="167" applyFont="1" applyBorder="1"/>
    <xf numFmtId="178" fontId="4" fillId="0" borderId="15" xfId="165" applyNumberFormat="1" applyFont="1" applyBorder="1" applyAlignment="1">
      <alignment horizontal="right" vertical="center"/>
    </xf>
    <xf numFmtId="0" fontId="4" fillId="0" borderId="72" xfId="165" applyFont="1" applyBorder="1"/>
    <xf numFmtId="178" fontId="4" fillId="0" borderId="15" xfId="175" applyNumberFormat="1" applyFont="1" applyBorder="1" applyAlignment="1">
      <alignment vertical="center"/>
    </xf>
    <xf numFmtId="178" fontId="4" fillId="0" borderId="15" xfId="175" applyNumberFormat="1" applyFont="1" applyBorder="1" applyAlignment="1">
      <alignment horizontal="right" vertical="center"/>
    </xf>
    <xf numFmtId="178" fontId="4" fillId="0" borderId="72" xfId="175" applyNumberFormat="1" applyFont="1" applyBorder="1" applyAlignment="1">
      <alignment horizontal="left" vertical="center"/>
    </xf>
    <xf numFmtId="178" fontId="4" fillId="0" borderId="73" xfId="175" applyNumberFormat="1" applyFont="1" applyBorder="1" applyAlignment="1">
      <alignment horizontal="right" vertical="center"/>
    </xf>
    <xf numFmtId="0" fontId="4" fillId="0" borderId="72" xfId="175" applyFont="1" applyBorder="1" applyAlignment="1">
      <alignment vertical="center"/>
    </xf>
    <xf numFmtId="178" fontId="9" fillId="0" borderId="12" xfId="176" applyNumberFormat="1" applyFont="1" applyBorder="1">
      <alignment vertical="center"/>
    </xf>
    <xf numFmtId="178" fontId="4" fillId="0" borderId="15" xfId="163" applyNumberFormat="1" applyFont="1" applyBorder="1" applyAlignment="1">
      <alignment horizontal="right" vertical="center"/>
    </xf>
    <xf numFmtId="179" fontId="4" fillId="0" borderId="15" xfId="164" applyNumberFormat="1" applyFont="1" applyBorder="1" applyAlignment="1">
      <alignment horizontal="right" vertical="center"/>
    </xf>
    <xf numFmtId="178" fontId="4" fillId="0" borderId="72" xfId="163" applyNumberFormat="1" applyFont="1" applyBorder="1" applyAlignment="1">
      <alignment horizontal="left" vertical="center"/>
    </xf>
    <xf numFmtId="178" fontId="4" fillId="0" borderId="12" xfId="163" applyNumberFormat="1" applyFont="1" applyBorder="1" applyAlignment="1">
      <alignment horizontal="right" vertical="center"/>
    </xf>
    <xf numFmtId="178" fontId="6" fillId="0" borderId="30" xfId="164" applyNumberFormat="1" applyFont="1" applyBorder="1" applyAlignment="1">
      <alignment horizontal="left" vertical="center"/>
    </xf>
    <xf numFmtId="178" fontId="4" fillId="0" borderId="15" xfId="173" applyNumberFormat="1" applyFont="1" applyBorder="1" applyAlignment="1">
      <alignment horizontal="right" vertical="center"/>
    </xf>
    <xf numFmtId="178" fontId="4" fillId="0" borderId="72" xfId="173" applyNumberFormat="1" applyFont="1" applyBorder="1" applyAlignment="1">
      <alignment horizontal="left" vertical="center"/>
    </xf>
    <xf numFmtId="0" fontId="4" fillId="0" borderId="12" xfId="162" applyFont="1" applyBorder="1" applyAlignment="1">
      <alignment horizontal="right" vertical="center"/>
    </xf>
    <xf numFmtId="178" fontId="4" fillId="0" borderId="15" xfId="158" applyNumberFormat="1" applyFont="1" applyBorder="1" applyAlignment="1">
      <alignment horizontal="right" vertical="center"/>
    </xf>
    <xf numFmtId="178" fontId="4" fillId="0" borderId="72" xfId="158" applyNumberFormat="1" applyFont="1" applyBorder="1" applyAlignment="1">
      <alignment horizontal="left" vertical="center" shrinkToFit="1"/>
    </xf>
    <xf numFmtId="178" fontId="4" fillId="0" borderId="12" xfId="193" applyNumberFormat="1" applyFont="1" applyFill="1" applyBorder="1" applyAlignment="1">
      <alignment vertical="center"/>
    </xf>
    <xf numFmtId="178" fontId="4" fillId="0" borderId="15" xfId="160" applyNumberFormat="1" applyFont="1" applyBorder="1" applyAlignment="1">
      <alignment horizontal="right" vertical="center"/>
    </xf>
    <xf numFmtId="180" fontId="4" fillId="0" borderId="15" xfId="160" applyNumberFormat="1" applyFont="1" applyBorder="1" applyAlignment="1">
      <alignment horizontal="right" vertical="center"/>
    </xf>
    <xf numFmtId="0" fontId="14" fillId="0" borderId="72" xfId="160" applyFont="1" applyBorder="1" applyAlignment="1">
      <alignment horizontal="left" vertical="center" shrinkToFit="1"/>
    </xf>
    <xf numFmtId="178" fontId="5" fillId="0" borderId="72" xfId="158" applyNumberFormat="1" applyFont="1" applyBorder="1" applyAlignment="1">
      <alignment horizontal="left" vertical="center" wrapText="1" shrinkToFit="1"/>
    </xf>
    <xf numFmtId="178" fontId="4" fillId="0" borderId="24" xfId="164" applyNumberFormat="1" applyFont="1" applyBorder="1">
      <alignment vertical="center"/>
    </xf>
    <xf numFmtId="178" fontId="34" fillId="0" borderId="69" xfId="164" applyNumberFormat="1" applyFont="1" applyBorder="1" applyAlignment="1">
      <alignment horizontal="left" vertical="center"/>
    </xf>
    <xf numFmtId="178" fontId="68" fillId="0" borderId="72" xfId="163" applyNumberFormat="1" applyFont="1" applyBorder="1" applyAlignment="1">
      <alignment horizontal="left" vertical="center"/>
    </xf>
    <xf numFmtId="178" fontId="69" fillId="0" borderId="30" xfId="164" applyNumberFormat="1" applyFont="1" applyBorder="1" applyAlignment="1">
      <alignment horizontal="left" vertical="center"/>
    </xf>
    <xf numFmtId="0" fontId="5" fillId="0" borderId="30" xfId="176" applyFont="1" applyBorder="1" applyAlignment="1">
      <alignment horizontal="left" vertical="center" wrapText="1"/>
    </xf>
    <xf numFmtId="178" fontId="4" fillId="0" borderId="54" xfId="175" applyNumberFormat="1" applyFont="1" applyBorder="1" applyAlignment="1">
      <alignment horizontal="right" vertical="center"/>
    </xf>
    <xf numFmtId="0" fontId="4" fillId="0" borderId="72" xfId="165" applyFont="1" applyBorder="1" applyAlignment="1">
      <alignment vertical="center"/>
    </xf>
    <xf numFmtId="0" fontId="4" fillId="0" borderId="69" xfId="170" applyFont="1" applyBorder="1" applyAlignment="1">
      <alignment horizontal="left" vertical="center"/>
    </xf>
    <xf numFmtId="178" fontId="4" fillId="0" borderId="15" xfId="169" applyNumberFormat="1" applyFont="1" applyBorder="1" applyAlignment="1">
      <alignment horizontal="right" vertical="center"/>
    </xf>
    <xf numFmtId="0" fontId="4" fillId="0" borderId="15" xfId="169" applyFont="1" applyBorder="1" applyAlignment="1">
      <alignment horizontal="center" vertical="center"/>
    </xf>
    <xf numFmtId="178" fontId="4" fillId="0" borderId="15" xfId="167" applyNumberFormat="1" applyFont="1" applyBorder="1" applyAlignment="1">
      <alignment horizontal="right" vertical="center"/>
    </xf>
    <xf numFmtId="0" fontId="4" fillId="0" borderId="72" xfId="167" applyFont="1" applyBorder="1"/>
    <xf numFmtId="178" fontId="35" fillId="0" borderId="72" xfId="171" applyNumberFormat="1" applyFont="1" applyBorder="1" applyAlignment="1">
      <alignment horizontal="left" vertical="center" shrinkToFit="1"/>
    </xf>
    <xf numFmtId="178" fontId="4" fillId="0" borderId="24" xfId="177" applyNumberFormat="1" applyFont="1" applyBorder="1" applyAlignment="1">
      <alignment horizontal="right" vertical="center"/>
    </xf>
    <xf numFmtId="178" fontId="4" fillId="0" borderId="69" xfId="177" applyNumberFormat="1" applyFont="1" applyBorder="1"/>
    <xf numFmtId="178" fontId="4" fillId="0" borderId="24" xfId="182" applyNumberFormat="1" applyFont="1" applyBorder="1">
      <alignment vertical="center"/>
    </xf>
    <xf numFmtId="178" fontId="4" fillId="0" borderId="15" xfId="181" applyNumberFormat="1" applyFont="1" applyBorder="1" applyAlignment="1">
      <alignment vertical="center"/>
    </xf>
    <xf numFmtId="178" fontId="4" fillId="0" borderId="15" xfId="181" applyNumberFormat="1" applyFont="1" applyBorder="1" applyAlignment="1">
      <alignment horizontal="right" vertical="center"/>
    </xf>
    <xf numFmtId="178" fontId="4" fillId="0" borderId="15" xfId="180" applyNumberFormat="1" applyFont="1" applyBorder="1" applyAlignment="1">
      <alignment horizontal="right" vertical="center"/>
    </xf>
    <xf numFmtId="183" fontId="4" fillId="0" borderId="72" xfId="0" applyNumberFormat="1" applyFont="1" applyBorder="1" applyAlignment="1">
      <alignment horizontal="left" vertical="center" shrinkToFit="1"/>
    </xf>
    <xf numFmtId="178" fontId="4" fillId="0" borderId="24" xfId="179" applyNumberFormat="1" applyFont="1" applyBorder="1" applyAlignment="1">
      <alignment horizontal="right" vertical="center"/>
    </xf>
    <xf numFmtId="182" fontId="4" fillId="0" borderId="12" xfId="0" applyNumberFormat="1" applyFont="1" applyBorder="1" applyAlignment="1">
      <alignment horizontal="right" vertical="center"/>
    </xf>
    <xf numFmtId="0" fontId="4" fillId="0" borderId="69" xfId="179" applyFont="1" applyBorder="1"/>
    <xf numFmtId="178" fontId="4" fillId="0" borderId="15" xfId="184" applyNumberFormat="1" applyFont="1" applyBorder="1" applyAlignment="1">
      <alignment horizontal="right" vertical="center"/>
    </xf>
    <xf numFmtId="178" fontId="4" fillId="0" borderId="15" xfId="184" applyNumberFormat="1" applyFont="1" applyBorder="1" applyAlignment="1">
      <alignment horizontal="right" vertical="center" shrinkToFit="1"/>
    </xf>
    <xf numFmtId="0" fontId="4" fillId="0" borderId="72" xfId="184" applyFont="1" applyBorder="1" applyAlignment="1">
      <alignment horizontal="left" vertical="center"/>
    </xf>
    <xf numFmtId="178" fontId="4" fillId="0" borderId="24" xfId="183" applyNumberFormat="1" applyFont="1" applyBorder="1" applyAlignment="1">
      <alignment horizontal="right" vertical="center"/>
    </xf>
    <xf numFmtId="178" fontId="4" fillId="0" borderId="24" xfId="183" applyNumberFormat="1" applyFont="1" applyBorder="1" applyAlignment="1">
      <alignment horizontal="right" vertical="center" shrinkToFit="1"/>
    </xf>
    <xf numFmtId="0" fontId="4" fillId="0" borderId="69" xfId="183" applyFont="1" applyBorder="1" applyAlignment="1">
      <alignment horizontal="left" vertical="center"/>
    </xf>
    <xf numFmtId="178" fontId="4" fillId="0" borderId="72" xfId="183" applyNumberFormat="1" applyFont="1" applyBorder="1" applyAlignment="1">
      <alignment horizontal="left" vertical="center" shrinkToFit="1"/>
    </xf>
    <xf numFmtId="178" fontId="4" fillId="0" borderId="69" xfId="183" applyNumberFormat="1" applyFont="1" applyBorder="1" applyAlignment="1">
      <alignment horizontal="left" vertical="center" shrinkToFit="1"/>
    </xf>
    <xf numFmtId="183" fontId="4" fillId="0" borderId="24" xfId="183" applyNumberFormat="1" applyFont="1" applyBorder="1" applyAlignment="1">
      <alignment horizontal="right" vertical="center"/>
    </xf>
    <xf numFmtId="0" fontId="4" fillId="0" borderId="72" xfId="180" applyFont="1" applyBorder="1">
      <alignment vertical="center"/>
    </xf>
    <xf numFmtId="182" fontId="4" fillId="0" borderId="24" xfId="0" applyNumberFormat="1" applyFont="1" applyBorder="1" applyAlignment="1">
      <alignment horizontal="right" vertical="center"/>
    </xf>
    <xf numFmtId="178" fontId="4" fillId="0" borderId="15" xfId="182" applyNumberFormat="1" applyFont="1" applyBorder="1">
      <alignment vertical="center"/>
    </xf>
    <xf numFmtId="178" fontId="4" fillId="0" borderId="72" xfId="182" applyNumberFormat="1" applyFont="1" applyBorder="1">
      <alignment vertical="center"/>
    </xf>
    <xf numFmtId="178" fontId="4" fillId="0" borderId="69" xfId="178" applyNumberFormat="1" applyFont="1" applyBorder="1" applyAlignment="1">
      <alignment vertical="center" wrapText="1"/>
    </xf>
    <xf numFmtId="178" fontId="7" fillId="0" borderId="30" xfId="176" applyNumberFormat="1" applyFont="1" applyBorder="1" applyAlignment="1">
      <alignment horizontal="left" vertical="center" wrapText="1"/>
    </xf>
    <xf numFmtId="178" fontId="11" fillId="0" borderId="69" xfId="164" applyNumberFormat="1" applyFont="1" applyBorder="1" applyAlignment="1">
      <alignment horizontal="left" vertical="center" shrinkToFit="1"/>
    </xf>
    <xf numFmtId="0" fontId="4" fillId="0" borderId="24" xfId="162" applyFont="1" applyBorder="1" applyAlignment="1">
      <alignment horizontal="left" vertical="center" shrinkToFit="1"/>
    </xf>
    <xf numFmtId="0" fontId="4" fillId="0" borderId="24" xfId="162" applyFont="1" applyBorder="1" applyAlignment="1">
      <alignment horizontal="center" vertical="center"/>
    </xf>
    <xf numFmtId="178" fontId="4" fillId="0" borderId="24" xfId="162" applyNumberFormat="1" applyFont="1" applyBorder="1" applyAlignment="1">
      <alignment horizontal="right" vertical="center"/>
    </xf>
    <xf numFmtId="0" fontId="4" fillId="0" borderId="69" xfId="162" applyFont="1" applyBorder="1" applyAlignment="1">
      <alignment vertical="center" shrinkToFit="1"/>
    </xf>
    <xf numFmtId="0" fontId="4" fillId="0" borderId="15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 shrinkToFit="1"/>
    </xf>
    <xf numFmtId="0" fontId="4" fillId="0" borderId="12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 shrinkToFit="1"/>
    </xf>
    <xf numFmtId="178" fontId="5" fillId="0" borderId="30" xfId="157" applyNumberFormat="1" applyFont="1" applyBorder="1" applyAlignment="1">
      <alignment horizontal="left" vertical="center" wrapText="1" shrinkToFit="1"/>
    </xf>
    <xf numFmtId="0" fontId="4" fillId="0" borderId="72" xfId="179" applyFont="1" applyBorder="1" applyAlignment="1">
      <alignment vertical="center"/>
    </xf>
    <xf numFmtId="178" fontId="4" fillId="0" borderId="24" xfId="164" applyNumberFormat="1" applyFont="1" applyBorder="1" applyAlignment="1">
      <alignment horizontal="center" vertical="center"/>
    </xf>
    <xf numFmtId="178" fontId="68" fillId="0" borderId="69" xfId="164" applyNumberFormat="1" applyFont="1" applyBorder="1" applyAlignment="1">
      <alignment horizontal="left" vertical="center"/>
    </xf>
    <xf numFmtId="0" fontId="4" fillId="0" borderId="30" xfId="162" applyFont="1" applyBorder="1" applyAlignment="1">
      <alignment vertical="top" wrapText="1"/>
    </xf>
    <xf numFmtId="177" fontId="4" fillId="0" borderId="24" xfId="161" applyNumberFormat="1" applyFont="1" applyBorder="1" applyAlignment="1">
      <alignment horizontal="right" vertical="center"/>
    </xf>
    <xf numFmtId="178" fontId="4" fillId="0" borderId="12" xfId="86" applyNumberFormat="1" applyFont="1" applyFill="1" applyBorder="1" applyAlignment="1"/>
    <xf numFmtId="38" fontId="1" fillId="0" borderId="30" xfId="86" applyFont="1" applyFill="1" applyBorder="1" applyAlignment="1">
      <alignment vertical="center"/>
    </xf>
    <xf numFmtId="0" fontId="4" fillId="0" borderId="15" xfId="162" applyFont="1" applyBorder="1" applyAlignment="1">
      <alignment horizontal="left" vertical="center" shrinkToFit="1"/>
    </xf>
    <xf numFmtId="0" fontId="4" fillId="0" borderId="15" xfId="162" applyFont="1" applyBorder="1" applyAlignment="1">
      <alignment horizontal="center" vertical="center"/>
    </xf>
    <xf numFmtId="178" fontId="4" fillId="0" borderId="15" xfId="162" applyNumberFormat="1" applyFont="1" applyBorder="1" applyAlignment="1">
      <alignment horizontal="right" vertical="center"/>
    </xf>
    <xf numFmtId="178" fontId="4" fillId="0" borderId="30" xfId="0" applyNumberFormat="1" applyFont="1" applyBorder="1" applyAlignment="1">
      <alignment horizontal="left" vertical="center" shrinkToFit="1"/>
    </xf>
    <xf numFmtId="178" fontId="4" fillId="0" borderId="72" xfId="183" applyNumberFormat="1" applyFont="1" applyBorder="1" applyAlignment="1">
      <alignment horizontal="left" vertical="center"/>
    </xf>
    <xf numFmtId="0" fontId="4" fillId="0" borderId="54" xfId="0" applyFont="1" applyBorder="1" applyAlignment="1">
      <alignment horizontal="center" vertical="center" shrinkToFit="1"/>
    </xf>
    <xf numFmtId="178" fontId="4" fillId="0" borderId="59" xfId="43" applyFont="1" applyBorder="1" applyAlignment="1" applyProtection="1">
      <alignment vertical="center"/>
    </xf>
    <xf numFmtId="178" fontId="4" fillId="0" borderId="60" xfId="43" applyFont="1" applyBorder="1" applyAlignment="1" applyProtection="1">
      <alignment vertical="center"/>
    </xf>
    <xf numFmtId="178" fontId="4" fillId="0" borderId="57" xfId="43" applyFont="1" applyBorder="1" applyAlignment="1" applyProtection="1">
      <alignment horizontal="right" vertical="center"/>
    </xf>
    <xf numFmtId="178" fontId="7" fillId="0" borderId="30" xfId="182" applyNumberFormat="1" applyFont="1" applyBorder="1" applyAlignment="1">
      <alignment vertical="center" wrapText="1"/>
    </xf>
    <xf numFmtId="178" fontId="6" fillId="0" borderId="30" xfId="172" applyNumberFormat="1" applyFont="1" applyBorder="1" applyAlignment="1">
      <alignment horizontal="left" vertical="center" shrinkToFit="1"/>
    </xf>
    <xf numFmtId="178" fontId="4" fillId="0" borderId="72" xfId="172" applyNumberFormat="1" applyFont="1" applyBorder="1" applyAlignment="1">
      <alignment horizontal="right" vertical="center" shrinkToFit="1"/>
    </xf>
    <xf numFmtId="178" fontId="4" fillId="0" borderId="54" xfId="0" applyNumberFormat="1" applyFont="1" applyBorder="1" applyAlignment="1">
      <alignment horizontal="center" vertical="center" shrinkToFit="1"/>
    </xf>
    <xf numFmtId="178" fontId="4" fillId="0" borderId="12" xfId="164" applyNumberFormat="1" applyFont="1" applyBorder="1">
      <alignment vertical="center"/>
    </xf>
    <xf numFmtId="0" fontId="7" fillId="0" borderId="12" xfId="162" applyFont="1" applyBorder="1" applyAlignment="1">
      <alignment horizontal="left" vertical="center" wrapText="1"/>
    </xf>
    <xf numFmtId="0" fontId="7" fillId="0" borderId="12" xfId="162" applyFont="1" applyBorder="1" applyAlignment="1">
      <alignment horizontal="left" vertical="center" wrapText="1" shrinkToFit="1"/>
    </xf>
    <xf numFmtId="57" fontId="4" fillId="0" borderId="15" xfId="162" applyNumberFormat="1" applyFont="1" applyBorder="1" applyAlignment="1">
      <alignment horizontal="right" vertical="center"/>
    </xf>
    <xf numFmtId="0" fontId="4" fillId="0" borderId="15" xfId="162" applyFont="1" applyBorder="1">
      <alignment vertical="center"/>
    </xf>
    <xf numFmtId="0" fontId="4" fillId="0" borderId="15" xfId="162" applyFont="1" applyBorder="1" applyAlignment="1">
      <alignment horizontal="left" vertical="center"/>
    </xf>
    <xf numFmtId="0" fontId="6" fillId="0" borderId="72" xfId="162" applyFont="1" applyBorder="1" applyAlignment="1">
      <alignment vertical="center" wrapText="1" shrinkToFit="1"/>
    </xf>
    <xf numFmtId="178" fontId="4" fillId="0" borderId="21" xfId="184" applyNumberFormat="1" applyFont="1" applyBorder="1" applyAlignment="1">
      <alignment horizontal="right" vertical="center"/>
    </xf>
    <xf numFmtId="178" fontId="4" fillId="0" borderId="21" xfId="184" applyNumberFormat="1" applyFont="1" applyBorder="1" applyAlignment="1">
      <alignment horizontal="right" vertical="center" shrinkToFit="1"/>
    </xf>
    <xf numFmtId="178" fontId="4" fillId="0" borderId="29" xfId="183" applyNumberFormat="1" applyFont="1" applyBorder="1" applyAlignment="1">
      <alignment horizontal="left" vertical="center" shrinkToFit="1"/>
    </xf>
    <xf numFmtId="178" fontId="4" fillId="0" borderId="20" xfId="0" applyNumberFormat="1" applyFont="1" applyBorder="1" applyAlignment="1">
      <alignment horizontal="right" vertical="center"/>
    </xf>
    <xf numFmtId="178" fontId="4" fillId="0" borderId="20" xfId="0" applyNumberFormat="1" applyFont="1" applyBorder="1" applyAlignment="1">
      <alignment horizontal="right" vertical="center" shrinkToFit="1"/>
    </xf>
    <xf numFmtId="178" fontId="4" fillId="0" borderId="28" xfId="0" applyNumberFormat="1" applyFont="1" applyBorder="1" applyAlignment="1">
      <alignment horizontal="left" vertical="center" shrinkToFit="1"/>
    </xf>
    <xf numFmtId="178" fontId="4" fillId="0" borderId="46" xfId="184" applyNumberFormat="1" applyFont="1" applyBorder="1" applyAlignment="1">
      <alignment horizontal="right" vertical="center"/>
    </xf>
    <xf numFmtId="178" fontId="4" fillId="0" borderId="46" xfId="184" applyNumberFormat="1" applyFont="1" applyBorder="1" applyAlignment="1">
      <alignment horizontal="right" vertical="center" shrinkToFit="1"/>
    </xf>
    <xf numFmtId="178" fontId="4" fillId="0" borderId="46" xfId="183" applyNumberFormat="1" applyFont="1" applyBorder="1" applyAlignment="1">
      <alignment horizontal="right" vertical="center"/>
    </xf>
    <xf numFmtId="178" fontId="4" fillId="0" borderId="99" xfId="183" applyNumberFormat="1" applyFont="1" applyBorder="1" applyAlignment="1">
      <alignment horizontal="left" vertical="center" shrinkToFit="1"/>
    </xf>
    <xf numFmtId="178" fontId="4" fillId="0" borderId="12" xfId="183" applyNumberFormat="1" applyFont="1" applyBorder="1" applyAlignment="1">
      <alignment horizontal="right" vertical="center"/>
    </xf>
    <xf numFmtId="178" fontId="4" fillId="0" borderId="12" xfId="183" applyNumberFormat="1" applyFont="1" applyBorder="1" applyAlignment="1">
      <alignment horizontal="right" vertical="center" shrinkToFit="1"/>
    </xf>
    <xf numFmtId="178" fontId="4" fillId="0" borderId="21" xfId="0" applyNumberFormat="1" applyFont="1" applyBorder="1" applyAlignment="1">
      <alignment horizontal="right" vertical="center" shrinkToFit="1"/>
    </xf>
    <xf numFmtId="178" fontId="4" fillId="0" borderId="21" xfId="0" applyNumberFormat="1" applyFont="1" applyBorder="1" applyAlignment="1">
      <alignment horizontal="right" vertical="center"/>
    </xf>
    <xf numFmtId="178" fontId="4" fillId="0" borderId="29" xfId="0" applyNumberFormat="1" applyFont="1" applyBorder="1" applyAlignment="1">
      <alignment horizontal="left" vertical="center" shrinkToFit="1"/>
    </xf>
    <xf numFmtId="178" fontId="4" fillId="0" borderId="21" xfId="180" applyNumberFormat="1" applyFont="1" applyBorder="1" applyAlignment="1">
      <alignment horizontal="right" vertical="center"/>
    </xf>
    <xf numFmtId="182" fontId="4" fillId="0" borderId="21" xfId="0" applyNumberFormat="1" applyFont="1" applyBorder="1" applyAlignment="1">
      <alignment horizontal="right" vertical="center"/>
    </xf>
    <xf numFmtId="0" fontId="4" fillId="0" borderId="29" xfId="179" applyFont="1" applyBorder="1" applyAlignment="1">
      <alignment vertical="center"/>
    </xf>
    <xf numFmtId="182" fontId="4" fillId="0" borderId="20" xfId="0" applyNumberFormat="1" applyFont="1" applyBorder="1" applyAlignment="1">
      <alignment horizontal="right" vertical="center"/>
    </xf>
    <xf numFmtId="0" fontId="4" fillId="0" borderId="28" xfId="0" applyFont="1" applyBorder="1">
      <alignment vertical="center"/>
    </xf>
    <xf numFmtId="178" fontId="4" fillId="0" borderId="61" xfId="180" applyNumberFormat="1" applyFont="1" applyBorder="1" applyAlignment="1">
      <alignment horizontal="right" vertical="center"/>
    </xf>
    <xf numFmtId="178" fontId="4" fillId="0" borderId="46" xfId="180" applyNumberFormat="1" applyFont="1" applyBorder="1" applyAlignment="1">
      <alignment horizontal="right" vertical="center"/>
    </xf>
    <xf numFmtId="178" fontId="4" fillId="0" borderId="62" xfId="180" applyNumberFormat="1" applyFont="1" applyBorder="1" applyAlignment="1">
      <alignment horizontal="right" vertical="center"/>
    </xf>
    <xf numFmtId="0" fontId="4" fillId="0" borderId="99" xfId="179" applyFont="1" applyBorder="1" applyAlignment="1">
      <alignment vertical="center"/>
    </xf>
    <xf numFmtId="178" fontId="4" fillId="0" borderId="23" xfId="179" applyNumberFormat="1" applyFont="1" applyBorder="1" applyAlignment="1">
      <alignment horizontal="right" vertical="center"/>
    </xf>
    <xf numFmtId="178" fontId="4" fillId="0" borderId="12" xfId="179" applyNumberFormat="1" applyFont="1" applyBorder="1" applyAlignment="1">
      <alignment horizontal="right" vertical="center"/>
    </xf>
    <xf numFmtId="178" fontId="4" fillId="0" borderId="19" xfId="179" applyNumberFormat="1" applyFont="1" applyBorder="1" applyAlignment="1">
      <alignment horizontal="right" vertical="center"/>
    </xf>
    <xf numFmtId="0" fontId="4" fillId="0" borderId="29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178" fontId="4" fillId="0" borderId="21" xfId="182" applyNumberFormat="1" applyFont="1" applyBorder="1">
      <alignment vertical="center"/>
    </xf>
    <xf numFmtId="178" fontId="4" fillId="0" borderId="21" xfId="182" applyNumberFormat="1" applyFont="1" applyBorder="1" applyAlignment="1">
      <alignment horizontal="right" vertical="center"/>
    </xf>
    <xf numFmtId="178" fontId="4" fillId="0" borderId="29" xfId="182" applyNumberFormat="1" applyFont="1" applyBorder="1">
      <alignment vertical="center"/>
    </xf>
    <xf numFmtId="178" fontId="4" fillId="0" borderId="21" xfId="0" applyNumberFormat="1" applyFont="1" applyBorder="1">
      <alignment vertical="center"/>
    </xf>
    <xf numFmtId="178" fontId="4" fillId="0" borderId="29" xfId="0" applyNumberFormat="1" applyFont="1" applyBorder="1">
      <alignment vertical="center"/>
    </xf>
    <xf numFmtId="0" fontId="4" fillId="0" borderId="25" xfId="0" applyFont="1" applyBorder="1" applyAlignment="1">
      <alignment horizontal="center" vertical="center"/>
    </xf>
    <xf numFmtId="178" fontId="4" fillId="0" borderId="46" xfId="182" applyNumberFormat="1" applyFont="1" applyBorder="1">
      <alignment vertical="center"/>
    </xf>
    <xf numFmtId="178" fontId="4" fillId="0" borderId="46" xfId="182" applyNumberFormat="1" applyFont="1" applyBorder="1" applyAlignment="1">
      <alignment horizontal="right" vertical="center"/>
    </xf>
    <xf numFmtId="178" fontId="4" fillId="0" borderId="99" xfId="182" applyNumberFormat="1" applyFont="1" applyBorder="1">
      <alignment vertical="center"/>
    </xf>
    <xf numFmtId="178" fontId="4" fillId="0" borderId="30" xfId="181" applyNumberFormat="1" applyFont="1" applyBorder="1" applyAlignment="1">
      <alignment vertical="center"/>
    </xf>
    <xf numFmtId="0" fontId="4" fillId="0" borderId="16" xfId="0" applyFont="1" applyBorder="1" applyAlignment="1">
      <alignment horizontal="center" vertical="center"/>
    </xf>
    <xf numFmtId="178" fontId="4" fillId="0" borderId="20" xfId="0" applyNumberFormat="1" applyFont="1" applyBorder="1">
      <alignment vertical="center"/>
    </xf>
    <xf numFmtId="178" fontId="4" fillId="0" borderId="21" xfId="178" applyNumberFormat="1" applyFont="1" applyBorder="1" applyAlignment="1">
      <alignment horizontal="right" vertical="center"/>
    </xf>
    <xf numFmtId="178" fontId="4" fillId="0" borderId="29" xfId="178" applyNumberFormat="1" applyFont="1" applyBorder="1">
      <alignment vertical="center"/>
    </xf>
    <xf numFmtId="178" fontId="4" fillId="0" borderId="27" xfId="0" applyNumberFormat="1" applyFont="1" applyBorder="1" applyAlignment="1">
      <alignment horizontal="right" vertical="center"/>
    </xf>
    <xf numFmtId="178" fontId="4" fillId="0" borderId="46" xfId="178" applyNumberFormat="1" applyFont="1" applyBorder="1" applyAlignment="1">
      <alignment horizontal="right" vertical="center"/>
    </xf>
    <xf numFmtId="179" fontId="4" fillId="0" borderId="99" xfId="178" applyNumberFormat="1" applyFont="1" applyBorder="1">
      <alignment vertical="center"/>
    </xf>
    <xf numFmtId="178" fontId="4" fillId="0" borderId="12" xfId="177" applyNumberFormat="1" applyFont="1" applyBorder="1" applyAlignment="1">
      <alignment horizontal="right" vertical="center"/>
    </xf>
    <xf numFmtId="179" fontId="4" fillId="0" borderId="30" xfId="177" applyNumberFormat="1" applyFont="1" applyBorder="1" applyAlignment="1">
      <alignment vertical="center"/>
    </xf>
    <xf numFmtId="178" fontId="4" fillId="0" borderId="30" xfId="172" applyNumberFormat="1" applyFont="1" applyBorder="1" applyAlignment="1">
      <alignment horizontal="left" vertical="center" shrinkToFit="1"/>
    </xf>
    <xf numFmtId="178" fontId="4" fillId="0" borderId="30" xfId="172" applyNumberFormat="1" applyFont="1" applyBorder="1" applyAlignment="1">
      <alignment horizontal="right" vertical="center" shrinkToFit="1"/>
    </xf>
    <xf numFmtId="178" fontId="4" fillId="0" borderId="21" xfId="172" applyNumberFormat="1" applyFont="1" applyBorder="1" applyAlignment="1">
      <alignment horizontal="right" vertical="center"/>
    </xf>
    <xf numFmtId="178" fontId="4" fillId="0" borderId="29" xfId="172" applyNumberFormat="1" applyFont="1" applyBorder="1" applyAlignment="1">
      <alignment horizontal="right" vertical="center" shrinkToFit="1"/>
    </xf>
    <xf numFmtId="178" fontId="4" fillId="0" borderId="29" xfId="0" applyNumberFormat="1" applyFont="1" applyBorder="1" applyAlignment="1">
      <alignment horizontal="right" vertical="center" shrinkToFit="1"/>
    </xf>
    <xf numFmtId="178" fontId="4" fillId="0" borderId="28" xfId="0" applyNumberFormat="1" applyFont="1" applyBorder="1" applyAlignment="1">
      <alignment horizontal="right" vertical="center"/>
    </xf>
    <xf numFmtId="178" fontId="4" fillId="0" borderId="29" xfId="0" applyNumberFormat="1" applyFont="1" applyBorder="1" applyAlignment="1">
      <alignment horizontal="right" vertical="center"/>
    </xf>
    <xf numFmtId="178" fontId="4" fillId="0" borderId="20" xfId="0" applyNumberFormat="1" applyFont="1" applyBorder="1" applyAlignment="1">
      <alignment horizontal="center" vertical="center"/>
    </xf>
    <xf numFmtId="178" fontId="4" fillId="0" borderId="46" xfId="170" applyNumberFormat="1" applyFont="1" applyBorder="1" applyAlignment="1">
      <alignment horizontal="right" vertical="center"/>
    </xf>
    <xf numFmtId="0" fontId="4" fillId="0" borderId="46" xfId="170" applyFont="1" applyBorder="1" applyAlignment="1">
      <alignment horizontal="center" vertical="center"/>
    </xf>
    <xf numFmtId="0" fontId="14" fillId="0" borderId="46" xfId="170" applyBorder="1" applyAlignment="1">
      <alignment horizontal="center" vertical="center"/>
    </xf>
    <xf numFmtId="0" fontId="14" fillId="0" borderId="12" xfId="169" applyFont="1" applyBorder="1" applyAlignment="1">
      <alignment horizontal="center" vertical="center"/>
    </xf>
    <xf numFmtId="178" fontId="4" fillId="0" borderId="21" xfId="0" applyNumberFormat="1" applyFont="1" applyBorder="1" applyAlignment="1">
      <alignment horizontal="center" vertical="center"/>
    </xf>
    <xf numFmtId="0" fontId="4" fillId="0" borderId="28" xfId="0" applyFont="1" applyBorder="1" applyAlignment="1">
      <alignment horizontal="left" vertical="center"/>
    </xf>
    <xf numFmtId="0" fontId="4" fillId="0" borderId="99" xfId="0" applyFont="1" applyBorder="1" applyAlignment="1">
      <alignment horizontal="left" vertical="center"/>
    </xf>
    <xf numFmtId="0" fontId="14" fillId="0" borderId="30" xfId="169" applyFont="1" applyBorder="1" applyAlignment="1">
      <alignment horizontal="left" vertical="center"/>
    </xf>
    <xf numFmtId="0" fontId="4" fillId="0" borderId="29" xfId="0" applyFont="1" applyBorder="1" applyAlignment="1">
      <alignment horizontal="left" vertical="center"/>
    </xf>
    <xf numFmtId="178" fontId="4" fillId="0" borderId="21" xfId="168" applyNumberFormat="1" applyFont="1" applyBorder="1" applyAlignment="1">
      <alignment horizontal="right" vertical="center"/>
    </xf>
    <xf numFmtId="0" fontId="4" fillId="0" borderId="29" xfId="168" applyFont="1" applyBorder="1">
      <alignment vertical="center"/>
    </xf>
    <xf numFmtId="178" fontId="4" fillId="0" borderId="46" xfId="168" applyNumberFormat="1" applyFont="1" applyBorder="1" applyAlignment="1">
      <alignment horizontal="right" vertical="center"/>
    </xf>
    <xf numFmtId="178" fontId="4" fillId="0" borderId="46" xfId="167" applyNumberFormat="1" applyFont="1" applyBorder="1" applyAlignment="1">
      <alignment horizontal="right" vertical="center"/>
    </xf>
    <xf numFmtId="178" fontId="4" fillId="0" borderId="21" xfId="166" applyNumberFormat="1" applyFont="1" applyBorder="1" applyAlignment="1">
      <alignment horizontal="right" vertical="center"/>
    </xf>
    <xf numFmtId="0" fontId="4" fillId="0" borderId="29" xfId="166" applyFont="1" applyBorder="1">
      <alignment vertical="center"/>
    </xf>
    <xf numFmtId="178" fontId="4" fillId="0" borderId="46" xfId="166" applyNumberFormat="1" applyFont="1" applyBorder="1" applyAlignment="1">
      <alignment horizontal="right" vertical="center"/>
    </xf>
    <xf numFmtId="0" fontId="4" fillId="0" borderId="99" xfId="166" applyFont="1" applyBorder="1">
      <alignment vertical="center"/>
    </xf>
    <xf numFmtId="178" fontId="4" fillId="0" borderId="12" xfId="165" applyNumberFormat="1" applyFont="1" applyBorder="1" applyAlignment="1">
      <alignment horizontal="right" vertical="center"/>
    </xf>
    <xf numFmtId="0" fontId="4" fillId="0" borderId="30" xfId="165" applyFont="1" applyBorder="1"/>
    <xf numFmtId="178" fontId="4" fillId="0" borderId="21" xfId="165" applyNumberFormat="1" applyFont="1" applyBorder="1" applyAlignment="1">
      <alignment horizontal="right" vertical="center"/>
    </xf>
    <xf numFmtId="38" fontId="4" fillId="0" borderId="29" xfId="165" applyNumberFormat="1" applyFont="1" applyBorder="1"/>
    <xf numFmtId="178" fontId="4" fillId="0" borderId="21" xfId="176" applyNumberFormat="1" applyFont="1" applyBorder="1">
      <alignment vertical="center"/>
    </xf>
    <xf numFmtId="178" fontId="4" fillId="0" borderId="21" xfId="176" applyNumberFormat="1" applyFont="1" applyBorder="1" applyAlignment="1">
      <alignment horizontal="right" vertical="center"/>
    </xf>
    <xf numFmtId="178" fontId="5" fillId="0" borderId="21" xfId="176" applyNumberFormat="1" applyFont="1" applyBorder="1" applyAlignment="1">
      <alignment horizontal="right" vertical="center" wrapText="1"/>
    </xf>
    <xf numFmtId="178" fontId="4" fillId="0" borderId="29" xfId="176" applyNumberFormat="1" applyFont="1" applyBorder="1" applyAlignment="1">
      <alignment horizontal="left" vertical="center"/>
    </xf>
    <xf numFmtId="178" fontId="4" fillId="0" borderId="29" xfId="0" applyNumberFormat="1" applyFont="1" applyBorder="1" applyAlignment="1">
      <alignment horizontal="left" vertical="center"/>
    </xf>
    <xf numFmtId="178" fontId="4" fillId="0" borderId="17" xfId="0" applyNumberFormat="1" applyFont="1" applyBorder="1" applyAlignment="1">
      <alignment horizontal="right" vertical="center"/>
    </xf>
    <xf numFmtId="178" fontId="4" fillId="0" borderId="46" xfId="176" applyNumberFormat="1" applyFont="1" applyBorder="1">
      <alignment vertical="center"/>
    </xf>
    <xf numFmtId="38" fontId="4" fillId="0" borderId="46" xfId="176" applyNumberFormat="1" applyFont="1" applyBorder="1" applyAlignment="1">
      <alignment horizontal="right" vertical="center"/>
    </xf>
    <xf numFmtId="38" fontId="4" fillId="0" borderId="99" xfId="176" applyNumberFormat="1" applyFont="1" applyBorder="1" applyAlignment="1">
      <alignment horizontal="left" vertical="center"/>
    </xf>
    <xf numFmtId="178" fontId="4" fillId="0" borderId="25" xfId="176" applyNumberFormat="1" applyFont="1" applyBorder="1" applyAlignment="1">
      <alignment horizontal="right" vertical="center"/>
    </xf>
    <xf numFmtId="178" fontId="4" fillId="0" borderId="46" xfId="176" applyNumberFormat="1" applyFont="1" applyBorder="1" applyAlignment="1">
      <alignment horizontal="right" vertical="center"/>
    </xf>
    <xf numFmtId="38" fontId="4" fillId="0" borderId="12" xfId="176" applyNumberFormat="1" applyFont="1" applyBorder="1" applyAlignment="1">
      <alignment horizontal="right" vertical="center"/>
    </xf>
    <xf numFmtId="38" fontId="4" fillId="0" borderId="30" xfId="176" applyNumberFormat="1" applyFont="1" applyBorder="1" applyAlignment="1">
      <alignment horizontal="left" vertical="center"/>
    </xf>
    <xf numFmtId="178" fontId="4" fillId="0" borderId="28" xfId="0" applyNumberFormat="1" applyFont="1" applyBorder="1" applyAlignment="1">
      <alignment horizontal="left" vertical="center"/>
    </xf>
    <xf numFmtId="178" fontId="4" fillId="0" borderId="16" xfId="0" applyNumberFormat="1" applyFont="1" applyBorder="1" applyAlignment="1">
      <alignment horizontal="right" vertical="center"/>
    </xf>
    <xf numFmtId="0" fontId="4" fillId="0" borderId="29" xfId="176" applyFont="1" applyBorder="1">
      <alignment vertical="center"/>
    </xf>
    <xf numFmtId="0" fontId="4" fillId="0" borderId="99" xfId="176" applyFont="1" applyBorder="1">
      <alignment vertical="center"/>
    </xf>
    <xf numFmtId="0" fontId="4" fillId="0" borderId="30" xfId="175" applyFont="1" applyBorder="1" applyAlignment="1">
      <alignment vertical="center"/>
    </xf>
    <xf numFmtId="179" fontId="4" fillId="0" borderId="54" xfId="0" applyNumberFormat="1" applyFont="1" applyBorder="1" applyAlignment="1">
      <alignment horizontal="center" vertical="center"/>
    </xf>
    <xf numFmtId="179" fontId="68" fillId="0" borderId="30" xfId="164" applyNumberFormat="1" applyFont="1" applyBorder="1" applyAlignment="1">
      <alignment horizontal="left" vertical="center"/>
    </xf>
    <xf numFmtId="179" fontId="4" fillId="0" borderId="17" xfId="0" applyNumberFormat="1" applyFont="1" applyBorder="1" applyAlignment="1">
      <alignment horizontal="center" vertical="center"/>
    </xf>
    <xf numFmtId="179" fontId="4" fillId="0" borderId="21" xfId="164" applyNumberFormat="1" applyFont="1" applyBorder="1" applyAlignment="1">
      <alignment horizontal="right" vertical="center"/>
    </xf>
    <xf numFmtId="179" fontId="4" fillId="0" borderId="21" xfId="164" applyNumberFormat="1" applyFont="1" applyBorder="1" applyAlignment="1">
      <alignment horizontal="center" vertical="center"/>
    </xf>
    <xf numFmtId="178" fontId="4" fillId="0" borderId="21" xfId="164" applyNumberFormat="1" applyFont="1" applyBorder="1" applyAlignment="1">
      <alignment horizontal="right" vertical="center"/>
    </xf>
    <xf numFmtId="179" fontId="68" fillId="0" borderId="29" xfId="164" applyNumberFormat="1" applyFont="1" applyBorder="1" applyAlignment="1">
      <alignment horizontal="left" vertical="center"/>
    </xf>
    <xf numFmtId="0" fontId="4" fillId="0" borderId="17" xfId="0" applyFont="1" applyBorder="1" applyAlignment="1">
      <alignment horizontal="center" vertical="center" shrinkToFit="1"/>
    </xf>
    <xf numFmtId="182" fontId="4" fillId="0" borderId="21" xfId="0" applyNumberFormat="1" applyFont="1" applyBorder="1" applyAlignment="1">
      <alignment horizontal="right" vertical="center" shrinkToFit="1"/>
    </xf>
    <xf numFmtId="178" fontId="4" fillId="0" borderId="21" xfId="0" applyNumberFormat="1" applyFont="1" applyBorder="1" applyAlignment="1">
      <alignment vertical="center" shrinkToFit="1"/>
    </xf>
    <xf numFmtId="178" fontId="4" fillId="0" borderId="31" xfId="0" applyNumberFormat="1" applyFont="1" applyBorder="1" applyAlignment="1">
      <alignment vertical="center" shrinkToFit="1"/>
    </xf>
    <xf numFmtId="0" fontId="4" fillId="0" borderId="29" xfId="0" applyFont="1" applyBorder="1" applyAlignment="1">
      <alignment horizontal="left" vertical="center" shrinkToFit="1"/>
    </xf>
    <xf numFmtId="179" fontId="4" fillId="0" borderId="12" xfId="164" applyNumberFormat="1" applyFont="1" applyBorder="1">
      <alignment vertical="center"/>
    </xf>
    <xf numFmtId="179" fontId="4" fillId="0" borderId="21" xfId="174" applyNumberFormat="1" applyFont="1" applyBorder="1" applyAlignment="1">
      <alignment horizontal="right" vertical="center"/>
    </xf>
    <xf numFmtId="179" fontId="4" fillId="0" borderId="29" xfId="174" applyNumberFormat="1" applyFont="1" applyBorder="1" applyAlignment="1">
      <alignment horizontal="right" vertical="center"/>
    </xf>
    <xf numFmtId="178" fontId="4" fillId="0" borderId="46" xfId="174" applyNumberFormat="1" applyFont="1" applyBorder="1" applyAlignment="1">
      <alignment horizontal="right" vertical="center"/>
    </xf>
    <xf numFmtId="178" fontId="4" fillId="0" borderId="99" xfId="174" applyNumberFormat="1" applyFont="1" applyBorder="1" applyAlignment="1">
      <alignment horizontal="right" vertical="center"/>
    </xf>
    <xf numFmtId="178" fontId="4" fillId="0" borderId="12" xfId="173" applyNumberFormat="1" applyFont="1" applyBorder="1" applyAlignment="1">
      <alignment horizontal="right" vertical="center"/>
    </xf>
    <xf numFmtId="178" fontId="4" fillId="0" borderId="30" xfId="173" applyNumberFormat="1" applyFont="1" applyBorder="1" applyAlignment="1">
      <alignment horizontal="right" vertical="center"/>
    </xf>
    <xf numFmtId="178" fontId="4" fillId="0" borderId="21" xfId="173" applyNumberFormat="1" applyFont="1" applyBorder="1" applyAlignment="1">
      <alignment horizontal="right" vertical="center"/>
    </xf>
    <xf numFmtId="178" fontId="4" fillId="0" borderId="29" xfId="173" applyNumberFormat="1" applyFont="1" applyBorder="1" applyAlignment="1">
      <alignment horizontal="right" vertical="center"/>
    </xf>
    <xf numFmtId="0" fontId="4" fillId="0" borderId="12" xfId="162" applyFont="1" applyBorder="1" applyAlignment="1">
      <alignment horizontal="left" vertical="center" wrapText="1" shrinkToFit="1"/>
    </xf>
    <xf numFmtId="0" fontId="4" fillId="0" borderId="21" xfId="162" applyFont="1" applyBorder="1" applyAlignment="1">
      <alignment horizontal="right" vertical="center"/>
    </xf>
    <xf numFmtId="177" fontId="4" fillId="0" borderId="21" xfId="162" applyNumberFormat="1" applyFont="1" applyBorder="1" applyAlignment="1">
      <alignment horizontal="right" vertical="center"/>
    </xf>
    <xf numFmtId="0" fontId="4" fillId="0" borderId="21" xfId="162" applyFont="1" applyBorder="1">
      <alignment vertical="center"/>
    </xf>
    <xf numFmtId="0" fontId="4" fillId="0" borderId="21" xfId="162" applyFont="1" applyBorder="1" applyAlignment="1">
      <alignment horizontal="left" vertical="center"/>
    </xf>
    <xf numFmtId="0" fontId="4" fillId="0" borderId="21" xfId="162" applyFont="1" applyBorder="1" applyAlignment="1">
      <alignment horizontal="left" vertical="center" shrinkToFit="1"/>
    </xf>
    <xf numFmtId="0" fontId="4" fillId="0" borderId="21" xfId="162" applyFont="1" applyBorder="1" applyAlignment="1">
      <alignment horizontal="center" vertical="center"/>
    </xf>
    <xf numFmtId="178" fontId="4" fillId="0" borderId="21" xfId="162" applyNumberFormat="1" applyFont="1" applyBorder="1" applyAlignment="1">
      <alignment horizontal="right" vertical="center"/>
    </xf>
    <xf numFmtId="0" fontId="4" fillId="0" borderId="29" xfId="162" applyFont="1" applyBorder="1" applyAlignment="1">
      <alignment vertical="center" shrinkToFit="1"/>
    </xf>
    <xf numFmtId="177" fontId="4" fillId="0" borderId="21" xfId="0" applyNumberFormat="1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 shrinkToFit="1"/>
    </xf>
    <xf numFmtId="0" fontId="4" fillId="0" borderId="29" xfId="0" applyFont="1" applyBorder="1" applyAlignment="1">
      <alignment vertical="center" shrinkToFit="1"/>
    </xf>
    <xf numFmtId="0" fontId="4" fillId="0" borderId="46" xfId="162" applyFont="1" applyBorder="1" applyAlignment="1">
      <alignment horizontal="left" vertical="center"/>
    </xf>
    <xf numFmtId="0" fontId="4" fillId="0" borderId="46" xfId="162" applyFont="1" applyBorder="1" applyAlignment="1">
      <alignment horizontal="left" vertical="center" shrinkToFit="1"/>
    </xf>
    <xf numFmtId="178" fontId="4" fillId="0" borderId="46" xfId="162" applyNumberFormat="1" applyFont="1" applyBorder="1" applyAlignment="1">
      <alignment horizontal="center" vertical="center"/>
    </xf>
    <xf numFmtId="178" fontId="4" fillId="0" borderId="46" xfId="162" applyNumberFormat="1" applyFont="1" applyBorder="1" applyAlignment="1">
      <alignment horizontal="right" vertical="center"/>
    </xf>
    <xf numFmtId="0" fontId="4" fillId="0" borderId="99" xfId="162" applyFont="1" applyBorder="1" applyAlignment="1">
      <alignment vertical="center" shrinkToFit="1"/>
    </xf>
    <xf numFmtId="0" fontId="4" fillId="0" borderId="12" xfId="161" applyFont="1" applyBorder="1" applyAlignment="1">
      <alignment horizontal="left" vertical="center" wrapText="1"/>
    </xf>
    <xf numFmtId="178" fontId="4" fillId="0" borderId="12" xfId="161" applyNumberFormat="1" applyFont="1" applyBorder="1" applyAlignment="1">
      <alignment horizontal="center" vertical="center"/>
    </xf>
    <xf numFmtId="177" fontId="4" fillId="0" borderId="21" xfId="0" applyNumberFormat="1" applyFont="1" applyBorder="1" applyAlignment="1">
      <alignment horizontal="right" vertical="center"/>
    </xf>
    <xf numFmtId="0" fontId="4" fillId="0" borderId="21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 shrinkToFit="1"/>
    </xf>
    <xf numFmtId="178" fontId="4" fillId="0" borderId="21" xfId="161" applyNumberFormat="1" applyFont="1" applyBorder="1" applyAlignment="1">
      <alignment horizontal="center" vertical="center"/>
    </xf>
    <xf numFmtId="178" fontId="4" fillId="0" borderId="21" xfId="161" applyNumberFormat="1" applyFont="1" applyBorder="1" applyAlignment="1">
      <alignment horizontal="right" vertical="center"/>
    </xf>
    <xf numFmtId="0" fontId="4" fillId="0" borderId="29" xfId="161" applyFont="1" applyBorder="1" applyAlignment="1">
      <alignment vertical="center" shrinkToFit="1"/>
    </xf>
    <xf numFmtId="0" fontId="4" fillId="0" borderId="20" xfId="0" applyFont="1" applyBorder="1" applyAlignment="1">
      <alignment horizontal="center" vertical="center" shrinkToFit="1"/>
    </xf>
    <xf numFmtId="0" fontId="4" fillId="0" borderId="28" xfId="0" applyFont="1" applyBorder="1" applyAlignment="1">
      <alignment vertical="center" shrinkToFit="1"/>
    </xf>
    <xf numFmtId="178" fontId="4" fillId="0" borderId="30" xfId="157" applyNumberFormat="1" applyFont="1" applyBorder="1" applyAlignment="1">
      <alignment horizontal="left" vertical="center" wrapText="1" shrinkToFit="1"/>
    </xf>
    <xf numFmtId="178" fontId="4" fillId="0" borderId="21" xfId="157" applyNumberFormat="1" applyFont="1" applyBorder="1" applyAlignment="1">
      <alignment horizontal="right" vertical="center"/>
    </xf>
    <xf numFmtId="178" fontId="4" fillId="0" borderId="29" xfId="157" applyNumberFormat="1" applyFont="1" applyBorder="1" applyAlignment="1">
      <alignment horizontal="left" vertical="center" shrinkToFit="1"/>
    </xf>
    <xf numFmtId="178" fontId="4" fillId="0" borderId="46" xfId="157" applyNumberFormat="1" applyFont="1" applyBorder="1" applyAlignment="1">
      <alignment horizontal="right" vertical="center"/>
    </xf>
    <xf numFmtId="0" fontId="14" fillId="0" borderId="99" xfId="159" applyBorder="1" applyAlignment="1">
      <alignment horizontal="left" vertical="center" shrinkToFit="1"/>
    </xf>
    <xf numFmtId="178" fontId="4" fillId="0" borderId="12" xfId="158" applyNumberFormat="1" applyFont="1" applyBorder="1" applyAlignment="1">
      <alignment horizontal="right" vertical="center"/>
    </xf>
    <xf numFmtId="178" fontId="4" fillId="0" borderId="30" xfId="158" applyNumberFormat="1" applyFont="1" applyBorder="1" applyAlignment="1">
      <alignment horizontal="left" vertical="center" shrinkToFit="1"/>
    </xf>
    <xf numFmtId="178" fontId="4" fillId="0" borderId="21" xfId="158" applyNumberFormat="1" applyFont="1" applyBorder="1" applyAlignment="1">
      <alignment horizontal="right" vertical="center"/>
    </xf>
    <xf numFmtId="178" fontId="4" fillId="0" borderId="29" xfId="158" applyNumberFormat="1" applyFont="1" applyBorder="1" applyAlignment="1">
      <alignment horizontal="left" vertical="center" shrinkToFit="1"/>
    </xf>
    <xf numFmtId="0" fontId="14" fillId="0" borderId="30" xfId="159" applyBorder="1" applyAlignment="1">
      <alignment horizontal="left" vertical="center" wrapText="1" shrinkToFit="1"/>
    </xf>
    <xf numFmtId="178" fontId="4" fillId="0" borderId="12" xfId="159" applyNumberFormat="1" applyFont="1" applyBorder="1">
      <alignment vertical="center"/>
    </xf>
    <xf numFmtId="180" fontId="4" fillId="0" borderId="12" xfId="159" applyNumberFormat="1" applyFont="1" applyBorder="1">
      <alignment vertical="center"/>
    </xf>
    <xf numFmtId="178" fontId="4" fillId="0" borderId="17" xfId="0" applyNumberFormat="1" applyFont="1" applyBorder="1" applyAlignment="1">
      <alignment horizontal="center" vertical="center"/>
    </xf>
    <xf numFmtId="178" fontId="4" fillId="0" borderId="21" xfId="159" applyNumberFormat="1" applyFont="1" applyBorder="1">
      <alignment vertical="center"/>
    </xf>
    <xf numFmtId="180" fontId="4" fillId="0" borderId="21" xfId="159" applyNumberFormat="1" applyFont="1" applyBorder="1" applyAlignment="1">
      <alignment horizontal="right" vertical="center"/>
    </xf>
    <xf numFmtId="180" fontId="4" fillId="0" borderId="21" xfId="159" applyNumberFormat="1" applyFont="1" applyBorder="1">
      <alignment vertical="center"/>
    </xf>
    <xf numFmtId="0" fontId="14" fillId="0" borderId="29" xfId="159" applyBorder="1" applyAlignment="1">
      <alignment horizontal="left" vertical="center" shrinkToFit="1"/>
    </xf>
    <xf numFmtId="0" fontId="4" fillId="0" borderId="21" xfId="0" applyFont="1" applyBorder="1" applyAlignment="1">
      <alignment horizontal="right" vertical="center"/>
    </xf>
    <xf numFmtId="178" fontId="14" fillId="0" borderId="29" xfId="0" applyNumberFormat="1" applyFont="1" applyBorder="1" applyAlignment="1">
      <alignment horizontal="left" vertical="center" shrinkToFit="1"/>
    </xf>
    <xf numFmtId="178" fontId="4" fillId="0" borderId="25" xfId="0" applyNumberFormat="1" applyFont="1" applyBorder="1" applyAlignment="1">
      <alignment horizontal="center" vertical="center"/>
    </xf>
    <xf numFmtId="178" fontId="4" fillId="0" borderId="46" xfId="159" applyNumberFormat="1" applyFont="1" applyBorder="1">
      <alignment vertical="center"/>
    </xf>
    <xf numFmtId="181" fontId="4" fillId="0" borderId="46" xfId="159" applyNumberFormat="1" applyFont="1" applyBorder="1" applyAlignment="1">
      <alignment horizontal="right" vertical="center"/>
    </xf>
    <xf numFmtId="178" fontId="4" fillId="0" borderId="12" xfId="160" applyNumberFormat="1" applyFont="1" applyBorder="1" applyAlignment="1">
      <alignment vertical="center"/>
    </xf>
    <xf numFmtId="178" fontId="4" fillId="0" borderId="12" xfId="160" applyNumberFormat="1" applyFont="1" applyBorder="1" applyAlignment="1">
      <alignment horizontal="right" vertical="center"/>
    </xf>
    <xf numFmtId="0" fontId="4" fillId="0" borderId="12" xfId="160" applyFont="1" applyBorder="1" applyAlignment="1">
      <alignment horizontal="right" vertical="center"/>
    </xf>
    <xf numFmtId="0" fontId="14" fillId="0" borderId="30" xfId="160" applyFont="1" applyBorder="1" applyAlignment="1">
      <alignment horizontal="left" vertical="center" shrinkToFit="1"/>
    </xf>
    <xf numFmtId="178" fontId="4" fillId="0" borderId="16" xfId="0" applyNumberFormat="1" applyFont="1" applyBorder="1" applyAlignment="1">
      <alignment horizontal="center" vertical="center"/>
    </xf>
    <xf numFmtId="0" fontId="6" fillId="0" borderId="61" xfId="0" applyFont="1" applyBorder="1">
      <alignment vertical="center"/>
    </xf>
    <xf numFmtId="0" fontId="6" fillId="0" borderId="132" xfId="0" applyFont="1" applyBorder="1">
      <alignment vertical="center"/>
    </xf>
    <xf numFmtId="0" fontId="6" fillId="0" borderId="129" xfId="0" applyFont="1" applyBorder="1">
      <alignment vertical="center"/>
    </xf>
    <xf numFmtId="0" fontId="4" fillId="0" borderId="12" xfId="161" applyFont="1" applyBorder="1" applyAlignment="1">
      <alignment horizontal="left" vertical="center" wrapText="1" shrinkToFit="1"/>
    </xf>
    <xf numFmtId="57" fontId="4" fillId="0" borderId="12" xfId="162" applyNumberFormat="1" applyFont="1" applyBorder="1" applyAlignment="1">
      <alignment horizontal="left" vertical="center"/>
    </xf>
    <xf numFmtId="3" fontId="4" fillId="0" borderId="69" xfId="168" applyNumberFormat="1" applyFont="1" applyBorder="1">
      <alignment vertical="center"/>
    </xf>
    <xf numFmtId="0" fontId="4" fillId="0" borderId="15" xfId="0" applyFont="1" applyBorder="1" applyAlignment="1">
      <alignment horizontal="left" vertical="center" wrapText="1" shrinkToFit="1"/>
    </xf>
    <xf numFmtId="178" fontId="4" fillId="0" borderId="30" xfId="174" applyNumberFormat="1" applyFont="1" applyBorder="1" applyAlignment="1">
      <alignment horizontal="left" vertical="center" shrinkToFit="1"/>
    </xf>
    <xf numFmtId="178" fontId="4" fillId="0" borderId="69" xfId="174" applyNumberFormat="1" applyFont="1" applyBorder="1" applyAlignment="1">
      <alignment horizontal="left" vertical="center" shrinkToFit="1"/>
    </xf>
    <xf numFmtId="0" fontId="8" fillId="0" borderId="0" xfId="0" applyFont="1">
      <alignment vertical="center"/>
    </xf>
    <xf numFmtId="0" fontId="33" fillId="0" borderId="0" xfId="0" applyFont="1" applyAlignment="1">
      <alignment horizontal="left" vertical="center"/>
    </xf>
    <xf numFmtId="0" fontId="8" fillId="0" borderId="0" xfId="0" applyFont="1" applyAlignment="1">
      <alignment horizontal="right"/>
    </xf>
    <xf numFmtId="0" fontId="10" fillId="0" borderId="64" xfId="0" applyFont="1" applyBorder="1" applyAlignment="1">
      <alignment horizontal="right"/>
    </xf>
    <xf numFmtId="0" fontId="12" fillId="0" borderId="0" xfId="0" applyFont="1">
      <alignment vertical="center"/>
    </xf>
    <xf numFmtId="0" fontId="10" fillId="0" borderId="65" xfId="0" applyFont="1" applyBorder="1" applyAlignment="1">
      <alignment horizontal="left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9" fillId="0" borderId="105" xfId="0" applyFont="1" applyBorder="1" applyAlignment="1">
      <alignment horizontal="center" vertical="center"/>
    </xf>
    <xf numFmtId="0" fontId="6" fillId="0" borderId="105" xfId="0" applyFont="1" applyBorder="1" applyAlignment="1">
      <alignment vertical="center" shrinkToFit="1"/>
    </xf>
    <xf numFmtId="0" fontId="9" fillId="0" borderId="44" xfId="0" applyFont="1" applyBorder="1" applyAlignment="1">
      <alignment horizontal="center" vertical="center"/>
    </xf>
    <xf numFmtId="0" fontId="6" fillId="0" borderId="44" xfId="0" applyFont="1" applyBorder="1" applyAlignment="1">
      <alignment vertical="center" shrinkToFit="1"/>
    </xf>
    <xf numFmtId="38" fontId="4" fillId="0" borderId="67" xfId="0" applyNumberFormat="1" applyFont="1" applyBorder="1" applyAlignment="1">
      <alignment horizontal="right"/>
    </xf>
    <xf numFmtId="0" fontId="5" fillId="0" borderId="44" xfId="0" applyFont="1" applyBorder="1" applyAlignment="1">
      <alignment vertical="center" shrinkToFit="1"/>
    </xf>
    <xf numFmtId="0" fontId="4" fillId="0" borderId="0" xfId="0" applyFont="1" applyAlignment="1"/>
    <xf numFmtId="0" fontId="6" fillId="0" borderId="44" xfId="0" applyFont="1" applyBorder="1">
      <alignment vertical="center"/>
    </xf>
    <xf numFmtId="38" fontId="4" fillId="0" borderId="76" xfId="44" applyFont="1" applyBorder="1" applyAlignment="1" applyProtection="1">
      <alignment horizontal="right"/>
    </xf>
    <xf numFmtId="38" fontId="4" fillId="0" borderId="55" xfId="44" applyFont="1" applyBorder="1" applyAlignment="1" applyProtection="1">
      <alignment horizontal="right"/>
    </xf>
    <xf numFmtId="38" fontId="4" fillId="0" borderId="144" xfId="44" applyFont="1" applyBorder="1" applyAlignment="1" applyProtection="1">
      <alignment horizontal="right"/>
    </xf>
    <xf numFmtId="38" fontId="4" fillId="0" borderId="106" xfId="44" applyFont="1" applyBorder="1" applyAlignment="1" applyProtection="1">
      <alignment horizontal="right"/>
    </xf>
    <xf numFmtId="38" fontId="4" fillId="0" borderId="11" xfId="44" applyFont="1" applyBorder="1" applyAlignment="1" applyProtection="1">
      <alignment horizontal="right"/>
    </xf>
    <xf numFmtId="38" fontId="4" fillId="0" borderId="56" xfId="44" applyFont="1" applyBorder="1" applyAlignment="1" applyProtection="1">
      <alignment horizontal="right"/>
    </xf>
    <xf numFmtId="38" fontId="4" fillId="0" borderId="44" xfId="44" applyFont="1" applyBorder="1" applyAlignment="1" applyProtection="1">
      <alignment horizontal="right"/>
    </xf>
    <xf numFmtId="38" fontId="4" fillId="0" borderId="52" xfId="44" applyFont="1" applyBorder="1" applyAlignment="1" applyProtection="1">
      <alignment horizontal="right"/>
    </xf>
    <xf numFmtId="38" fontId="4" fillId="0" borderId="139" xfId="0" applyNumberFormat="1" applyFont="1" applyBorder="1" applyAlignment="1">
      <alignment horizontal="right"/>
    </xf>
    <xf numFmtId="38" fontId="4" fillId="0" borderId="77" xfId="44" applyFont="1" applyBorder="1" applyAlignment="1" applyProtection="1">
      <alignment horizontal="right"/>
    </xf>
    <xf numFmtId="38" fontId="4" fillId="0" borderId="141" xfId="44" applyFont="1" applyBorder="1" applyAlignment="1" applyProtection="1">
      <alignment horizontal="right"/>
    </xf>
    <xf numFmtId="38" fontId="4" fillId="0" borderId="78" xfId="44" applyFont="1" applyBorder="1" applyAlignment="1" applyProtection="1">
      <alignment horizontal="right"/>
    </xf>
    <xf numFmtId="38" fontId="4" fillId="0" borderId="107" xfId="44" applyFont="1" applyBorder="1" applyAlignment="1" applyProtection="1">
      <alignment horizontal="right"/>
    </xf>
    <xf numFmtId="38" fontId="4" fillId="0" borderId="109" xfId="0" applyNumberFormat="1" applyFont="1" applyBorder="1" applyAlignment="1">
      <alignment horizontal="right"/>
    </xf>
    <xf numFmtId="0" fontId="6" fillId="0" borderId="44" xfId="0" applyFont="1" applyBorder="1" applyAlignment="1"/>
    <xf numFmtId="38" fontId="4" fillId="0" borderId="110" xfId="0" applyNumberFormat="1" applyFont="1" applyBorder="1" applyAlignment="1">
      <alignment horizontal="right"/>
    </xf>
    <xf numFmtId="38" fontId="4" fillId="0" borderId="111" xfId="44" applyFont="1" applyBorder="1" applyAlignment="1" applyProtection="1">
      <alignment horizontal="right"/>
    </xf>
    <xf numFmtId="38" fontId="4" fillId="0" borderId="112" xfId="44" applyFont="1" applyBorder="1" applyAlignment="1" applyProtection="1">
      <alignment horizontal="right"/>
    </xf>
    <xf numFmtId="38" fontId="4" fillId="0" borderId="113" xfId="44" applyFont="1" applyBorder="1" applyAlignment="1" applyProtection="1">
      <alignment horizontal="right"/>
    </xf>
    <xf numFmtId="38" fontId="4" fillId="0" borderId="142" xfId="44" applyFont="1" applyBorder="1" applyAlignment="1" applyProtection="1">
      <alignment horizontal="right"/>
    </xf>
    <xf numFmtId="38" fontId="4" fillId="0" borderId="145" xfId="44" applyFont="1" applyBorder="1" applyAlignment="1" applyProtection="1">
      <alignment horizontal="right"/>
    </xf>
    <xf numFmtId="38" fontId="4" fillId="0" borderId="114" xfId="44" applyFont="1" applyBorder="1" applyAlignment="1" applyProtection="1">
      <alignment horizontal="right"/>
    </xf>
    <xf numFmtId="38" fontId="4" fillId="0" borderId="74" xfId="44" applyFont="1" applyBorder="1" applyAlignment="1" applyProtection="1">
      <alignment horizontal="right"/>
    </xf>
    <xf numFmtId="0" fontId="6" fillId="0" borderId="44" xfId="190" applyFont="1" applyBorder="1" applyAlignment="1">
      <alignment vertical="center" shrinkToFit="1"/>
    </xf>
    <xf numFmtId="0" fontId="11" fillId="0" borderId="44" xfId="0" applyFont="1" applyBorder="1" applyAlignment="1">
      <alignment vertical="center" wrapText="1" shrinkToFit="1"/>
    </xf>
    <xf numFmtId="0" fontId="6" fillId="0" borderId="44" xfId="191" applyFont="1" applyBorder="1" applyAlignment="1">
      <alignment vertical="center" shrinkToFit="1"/>
    </xf>
    <xf numFmtId="38" fontId="4" fillId="0" borderId="115" xfId="44" applyFont="1" applyBorder="1" applyAlignment="1" applyProtection="1">
      <alignment horizontal="right"/>
    </xf>
    <xf numFmtId="38" fontId="4" fillId="0" borderId="116" xfId="44" applyFont="1" applyBorder="1" applyAlignment="1" applyProtection="1">
      <alignment horizontal="right"/>
    </xf>
    <xf numFmtId="38" fontId="4" fillId="0" borderId="44" xfId="0" applyNumberFormat="1" applyFont="1" applyBorder="1" applyAlignment="1">
      <alignment vertical="center" shrinkToFit="1"/>
    </xf>
    <xf numFmtId="38" fontId="4" fillId="0" borderId="24" xfId="0" applyNumberFormat="1" applyFont="1" applyBorder="1" applyAlignment="1">
      <alignment horizontal="right"/>
    </xf>
    <xf numFmtId="0" fontId="9" fillId="0" borderId="47" xfId="0" applyFont="1" applyBorder="1" applyAlignment="1">
      <alignment horizontal="center" vertical="center"/>
    </xf>
    <xf numFmtId="38" fontId="4" fillId="0" borderId="119" xfId="0" applyNumberFormat="1" applyFont="1" applyBorder="1" applyAlignment="1">
      <alignment horizontal="right"/>
    </xf>
    <xf numFmtId="0" fontId="6" fillId="0" borderId="121" xfId="0" applyFont="1" applyBorder="1">
      <alignment vertical="center"/>
    </xf>
    <xf numFmtId="0" fontId="9" fillId="0" borderId="33" xfId="0" applyFont="1" applyBorder="1" applyAlignment="1">
      <alignment horizontal="center" vertical="center"/>
    </xf>
    <xf numFmtId="0" fontId="4" fillId="0" borderId="33" xfId="0" applyFont="1" applyBorder="1">
      <alignment vertical="center"/>
    </xf>
    <xf numFmtId="178" fontId="4" fillId="0" borderId="0" xfId="0" applyNumberFormat="1" applyFont="1" applyAlignment="1">
      <alignment vertical="center" shrinkToFit="1"/>
    </xf>
    <xf numFmtId="0" fontId="9" fillId="0" borderId="0" xfId="0" applyFont="1">
      <alignment vertical="center"/>
    </xf>
    <xf numFmtId="0" fontId="4" fillId="0" borderId="38" xfId="0" applyFont="1" applyBorder="1" applyAlignment="1">
      <alignment horizontal="center"/>
    </xf>
    <xf numFmtId="178" fontId="4" fillId="65" borderId="12" xfId="180" applyNumberFormat="1" applyFont="1" applyFill="1" applyBorder="1" applyAlignment="1">
      <alignment horizontal="right" vertical="center"/>
    </xf>
    <xf numFmtId="177" fontId="4" fillId="65" borderId="12" xfId="161" applyNumberFormat="1" applyFont="1" applyFill="1" applyBorder="1" applyAlignment="1">
      <alignment horizontal="right" vertical="center"/>
    </xf>
    <xf numFmtId="0" fontId="4" fillId="65" borderId="12" xfId="161" applyFont="1" applyFill="1" applyBorder="1" applyAlignment="1">
      <alignment vertical="center"/>
    </xf>
    <xf numFmtId="0" fontId="4" fillId="65" borderId="12" xfId="162" applyFont="1" applyFill="1" applyBorder="1" applyAlignment="1">
      <alignment horizontal="left" vertical="center"/>
    </xf>
    <xf numFmtId="0" fontId="4" fillId="65" borderId="12" xfId="162" applyFont="1" applyFill="1" applyBorder="1" applyAlignment="1">
      <alignment horizontal="left" vertical="center" shrinkToFit="1"/>
    </xf>
    <xf numFmtId="0" fontId="4" fillId="65" borderId="12" xfId="162" applyFont="1" applyFill="1" applyBorder="1" applyAlignment="1">
      <alignment horizontal="center" vertical="center"/>
    </xf>
    <xf numFmtId="178" fontId="4" fillId="65" borderId="12" xfId="162" applyNumberFormat="1" applyFont="1" applyFill="1" applyBorder="1" applyAlignment="1">
      <alignment horizontal="right" vertical="center"/>
    </xf>
    <xf numFmtId="0" fontId="4" fillId="65" borderId="19" xfId="0" applyFont="1" applyFill="1" applyBorder="1" applyAlignment="1">
      <alignment horizontal="center" vertical="center"/>
    </xf>
    <xf numFmtId="0" fontId="4" fillId="65" borderId="37" xfId="0" applyFont="1" applyFill="1" applyBorder="1">
      <alignment vertical="center"/>
    </xf>
    <xf numFmtId="178" fontId="4" fillId="65" borderId="21" xfId="165" applyNumberFormat="1" applyFont="1" applyFill="1" applyBorder="1" applyAlignment="1">
      <alignment horizontal="right" vertical="center"/>
    </xf>
    <xf numFmtId="178" fontId="4" fillId="0" borderId="21" xfId="171" applyNumberFormat="1" applyFont="1" applyBorder="1" applyAlignment="1">
      <alignment horizontal="right" vertical="center"/>
    </xf>
    <xf numFmtId="178" fontId="4" fillId="0" borderId="46" xfId="172" applyNumberFormat="1" applyFont="1" applyBorder="1" applyAlignment="1">
      <alignment horizontal="right" vertical="center"/>
    </xf>
    <xf numFmtId="178" fontId="6" fillId="0" borderId="99" xfId="172" applyNumberFormat="1" applyFont="1" applyBorder="1" applyAlignment="1">
      <alignment horizontal="left" vertical="center" shrinkToFit="1"/>
    </xf>
    <xf numFmtId="178" fontId="4" fillId="0" borderId="12" xfId="171" applyNumberFormat="1" applyFont="1" applyBorder="1" applyAlignment="1">
      <alignment horizontal="right" vertical="center"/>
    </xf>
    <xf numFmtId="178" fontId="4" fillId="0" borderId="12" xfId="171" quotePrefix="1" applyNumberFormat="1" applyFont="1" applyBorder="1" applyAlignment="1">
      <alignment horizontal="right" vertical="center"/>
    </xf>
    <xf numFmtId="178" fontId="4" fillId="0" borderId="30" xfId="171" applyNumberFormat="1" applyFont="1" applyBorder="1" applyAlignment="1">
      <alignment horizontal="right" vertical="center" shrinkToFit="1"/>
    </xf>
    <xf numFmtId="178" fontId="14" fillId="0" borderId="29" xfId="171" applyNumberFormat="1" applyFont="1" applyBorder="1" applyAlignment="1">
      <alignment vertical="center" shrinkToFit="1"/>
    </xf>
    <xf numFmtId="178" fontId="4" fillId="65" borderId="15" xfId="180" applyNumberFormat="1" applyFont="1" applyFill="1" applyBorder="1" applyAlignment="1">
      <alignment horizontal="right" vertical="center"/>
    </xf>
    <xf numFmtId="178" fontId="4" fillId="65" borderId="24" xfId="164" applyNumberFormat="1" applyFont="1" applyFill="1" applyBorder="1" applyAlignment="1">
      <alignment horizontal="right" vertical="center"/>
    </xf>
    <xf numFmtId="178" fontId="4" fillId="65" borderId="24" xfId="176" applyNumberFormat="1" applyFont="1" applyFill="1" applyBorder="1" applyAlignment="1">
      <alignment horizontal="right" vertical="center"/>
    </xf>
    <xf numFmtId="0" fontId="4" fillId="0" borderId="8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29" xfId="0" applyFont="1" applyBorder="1" applyAlignment="1">
      <alignment horizontal="center"/>
    </xf>
    <xf numFmtId="0" fontId="7" fillId="0" borderId="15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/>
    </xf>
    <xf numFmtId="0" fontId="4" fillId="0" borderId="86" xfId="0" applyFont="1" applyBorder="1" applyAlignment="1">
      <alignment horizontal="left"/>
    </xf>
    <xf numFmtId="0" fontId="4" fillId="0" borderId="84" xfId="0" applyFont="1" applyBorder="1" applyAlignment="1">
      <alignment horizontal="center"/>
    </xf>
    <xf numFmtId="0" fontId="4" fillId="0" borderId="46" xfId="0" applyFont="1" applyBorder="1">
      <alignment vertical="center"/>
    </xf>
    <xf numFmtId="0" fontId="4" fillId="0" borderId="46" xfId="0" applyFont="1" applyBorder="1" applyAlignment="1">
      <alignment horizontal="center" vertical="center" wrapText="1"/>
    </xf>
    <xf numFmtId="0" fontId="4" fillId="0" borderId="62" xfId="0" applyFont="1" applyBorder="1" applyAlignment="1">
      <alignment horizontal="center"/>
    </xf>
    <xf numFmtId="0" fontId="4" fillId="0" borderId="86" xfId="0" applyFont="1" applyBorder="1">
      <alignment vertical="center"/>
    </xf>
    <xf numFmtId="183" fontId="6" fillId="0" borderId="46" xfId="0" applyNumberFormat="1" applyFont="1" applyBorder="1">
      <alignment vertical="center"/>
    </xf>
    <xf numFmtId="0" fontId="4" fillId="0" borderId="99" xfId="0" applyFont="1" applyBorder="1" applyAlignment="1">
      <alignment horizontal="center" shrinkToFit="1"/>
    </xf>
    <xf numFmtId="0" fontId="4" fillId="0" borderId="12" xfId="0" applyFont="1" applyBorder="1">
      <alignment vertical="center"/>
    </xf>
    <xf numFmtId="0" fontId="4" fillId="0" borderId="15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4" fillId="0" borderId="36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0" xfId="0" applyFont="1" applyBorder="1">
      <alignment vertical="center"/>
    </xf>
    <xf numFmtId="183" fontId="6" fillId="0" borderId="12" xfId="0" applyNumberFormat="1" applyFont="1" applyBorder="1">
      <alignment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shrinkToFit="1"/>
    </xf>
    <xf numFmtId="0" fontId="7" fillId="0" borderId="1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center" shrinkToFit="1"/>
    </xf>
    <xf numFmtId="178" fontId="4" fillId="0" borderId="21" xfId="183" applyNumberFormat="1" applyFont="1" applyBorder="1" applyAlignment="1">
      <alignment horizontal="right" vertical="center"/>
    </xf>
    <xf numFmtId="178" fontId="4" fillId="0" borderId="21" xfId="183" applyNumberFormat="1" applyFont="1" applyBorder="1" applyAlignment="1">
      <alignment horizontal="right" vertical="center" shrinkToFit="1"/>
    </xf>
    <xf numFmtId="0" fontId="4" fillId="0" borderId="62" xfId="0" applyFont="1" applyBorder="1" applyAlignment="1">
      <alignment horizontal="right"/>
    </xf>
    <xf numFmtId="176" fontId="4" fillId="0" borderId="129" xfId="0" applyNumberFormat="1" applyFont="1" applyBorder="1">
      <alignment vertical="center"/>
    </xf>
    <xf numFmtId="0" fontId="4" fillId="0" borderId="13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9" xfId="0" applyFont="1" applyBorder="1" applyAlignment="1">
      <alignment horizontal="right"/>
    </xf>
    <xf numFmtId="176" fontId="4" fillId="0" borderId="19" xfId="0" applyNumberFormat="1" applyFont="1" applyBorder="1">
      <alignment vertical="center"/>
    </xf>
    <xf numFmtId="0" fontId="4" fillId="0" borderId="13" xfId="0" applyFont="1" applyBorder="1" applyAlignment="1">
      <alignment wrapText="1"/>
    </xf>
    <xf numFmtId="0" fontId="4" fillId="0" borderId="19" xfId="0" applyFont="1" applyBorder="1">
      <alignment vertical="center"/>
    </xf>
    <xf numFmtId="0" fontId="4" fillId="0" borderId="15" xfId="0" applyFont="1" applyBorder="1" applyAlignment="1">
      <alignment shrinkToFit="1"/>
    </xf>
    <xf numFmtId="176" fontId="4" fillId="0" borderId="15" xfId="0" applyNumberFormat="1" applyFont="1" applyBorder="1" applyAlignment="1">
      <alignment horizontal="center"/>
    </xf>
    <xf numFmtId="0" fontId="4" fillId="0" borderId="35" xfId="0" applyFont="1" applyBorder="1" applyAlignment="1">
      <alignment horizontal="center"/>
    </xf>
    <xf numFmtId="0" fontId="4" fillId="0" borderId="12" xfId="0" applyFont="1" applyBorder="1" applyAlignment="1">
      <alignment horizontal="center" wrapText="1"/>
    </xf>
    <xf numFmtId="0" fontId="4" fillId="0" borderId="12" xfId="0" applyFont="1" applyBorder="1" applyAlignment="1">
      <alignment horizontal="right"/>
    </xf>
    <xf numFmtId="178" fontId="4" fillId="0" borderId="21" xfId="179" applyNumberFormat="1" applyFont="1" applyBorder="1" applyAlignment="1">
      <alignment horizontal="right" vertical="center"/>
    </xf>
    <xf numFmtId="0" fontId="4" fillId="0" borderId="85" xfId="0" applyFont="1" applyBorder="1">
      <alignment vertical="center"/>
    </xf>
    <xf numFmtId="0" fontId="4" fillId="0" borderId="15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4" fillId="0" borderId="18" xfId="0" applyFont="1" applyBorder="1" applyAlignment="1">
      <alignment horizontal="left"/>
    </xf>
    <xf numFmtId="0" fontId="4" fillId="0" borderId="30" xfId="0" applyFont="1" applyBorder="1" applyAlignment="1">
      <alignment horizontal="left"/>
    </xf>
    <xf numFmtId="178" fontId="4" fillId="0" borderId="21" xfId="181" applyNumberFormat="1" applyFont="1" applyBorder="1" applyAlignment="1">
      <alignment vertical="center"/>
    </xf>
    <xf numFmtId="178" fontId="4" fillId="0" borderId="21" xfId="181" applyNumberFormat="1" applyFont="1" applyBorder="1" applyAlignment="1">
      <alignment horizontal="right" vertical="center"/>
    </xf>
    <xf numFmtId="178" fontId="4" fillId="0" borderId="29" xfId="181" applyNumberFormat="1" applyFont="1" applyBorder="1" applyAlignment="1">
      <alignment vertical="center"/>
    </xf>
    <xf numFmtId="0" fontId="4" fillId="0" borderId="61" xfId="0" applyFont="1" applyBorder="1" applyAlignment="1">
      <alignment horizontal="left" vertical="center"/>
    </xf>
    <xf numFmtId="0" fontId="4" fillId="0" borderId="133" xfId="0" applyFont="1" applyBorder="1" applyAlignment="1">
      <alignment horizontal="center"/>
    </xf>
    <xf numFmtId="0" fontId="4" fillId="0" borderId="15" xfId="0" applyFont="1" applyBorder="1">
      <alignment vertical="center"/>
    </xf>
    <xf numFmtId="0" fontId="4" fillId="0" borderId="23" xfId="0" applyFont="1" applyBorder="1">
      <alignment vertical="center"/>
    </xf>
    <xf numFmtId="178" fontId="4" fillId="0" borderId="21" xfId="177" applyNumberFormat="1" applyFont="1" applyBorder="1" applyAlignment="1">
      <alignment horizontal="right" vertical="center"/>
    </xf>
    <xf numFmtId="179" fontId="4" fillId="0" borderId="29" xfId="177" applyNumberFormat="1" applyFont="1" applyBorder="1" applyAlignment="1">
      <alignment vertical="center" shrinkToFit="1"/>
    </xf>
    <xf numFmtId="0" fontId="4" fillId="0" borderId="36" xfId="0" applyFont="1" applyBorder="1" applyAlignment="1">
      <alignment horizontal="center"/>
    </xf>
    <xf numFmtId="0" fontId="6" fillId="0" borderId="35" xfId="0" applyFont="1" applyBorder="1" applyAlignment="1">
      <alignment horizontal="center"/>
    </xf>
    <xf numFmtId="0" fontId="6" fillId="0" borderId="36" xfId="0" applyFont="1" applyBorder="1" applyAlignment="1">
      <alignment horizontal="center"/>
    </xf>
    <xf numFmtId="178" fontId="4" fillId="0" borderId="21" xfId="169" applyNumberFormat="1" applyFont="1" applyBorder="1" applyAlignment="1">
      <alignment horizontal="right" vertical="center"/>
    </xf>
    <xf numFmtId="0" fontId="4" fillId="0" borderId="21" xfId="169" applyFont="1" applyBorder="1" applyAlignment="1">
      <alignment horizontal="center" vertical="center"/>
    </xf>
    <xf numFmtId="0" fontId="4" fillId="0" borderId="29" xfId="169" applyFont="1" applyBorder="1" applyAlignment="1">
      <alignment horizontal="left" vertical="center"/>
    </xf>
    <xf numFmtId="178" fontId="4" fillId="0" borderId="21" xfId="167" applyNumberFormat="1" applyFont="1" applyBorder="1" applyAlignment="1">
      <alignment horizontal="right" vertical="center"/>
    </xf>
    <xf numFmtId="0" fontId="4" fillId="0" borderId="29" xfId="167" applyFont="1" applyBorder="1"/>
    <xf numFmtId="0" fontId="4" fillId="0" borderId="15" xfId="0" applyFont="1" applyBorder="1" applyAlignment="1">
      <alignment horizontal="center" wrapText="1"/>
    </xf>
    <xf numFmtId="0" fontId="5" fillId="0" borderId="15" xfId="0" applyFont="1" applyBorder="1" applyAlignment="1">
      <alignment horizontal="center" vertical="center" shrinkToFit="1"/>
    </xf>
    <xf numFmtId="0" fontId="4" fillId="0" borderId="73" xfId="0" applyFont="1" applyBorder="1">
      <alignment vertical="center"/>
    </xf>
    <xf numFmtId="0" fontId="4" fillId="0" borderId="14" xfId="0" applyFont="1" applyBorder="1">
      <alignment vertical="center"/>
    </xf>
    <xf numFmtId="0" fontId="4" fillId="0" borderId="15" xfId="0" applyFont="1" applyBorder="1" applyAlignment="1">
      <alignment vertical="center" shrinkToFit="1"/>
    </xf>
    <xf numFmtId="0" fontId="4" fillId="0" borderId="19" xfId="0" applyFont="1" applyBorder="1" applyAlignment="1">
      <alignment horizontal="left" shrinkToFit="1"/>
    </xf>
    <xf numFmtId="0" fontId="4" fillId="0" borderId="54" xfId="0" applyFont="1" applyBorder="1" applyAlignment="1">
      <alignment horizontal="center"/>
    </xf>
    <xf numFmtId="178" fontId="4" fillId="0" borderId="21" xfId="175" applyNumberFormat="1" applyFont="1" applyBorder="1" applyAlignment="1">
      <alignment vertical="center"/>
    </xf>
    <xf numFmtId="38" fontId="4" fillId="0" borderId="21" xfId="175" applyNumberFormat="1" applyFont="1" applyBorder="1" applyAlignment="1">
      <alignment horizontal="right" vertical="center"/>
    </xf>
    <xf numFmtId="38" fontId="4" fillId="0" borderId="29" xfId="175" applyNumberFormat="1" applyFont="1" applyBorder="1" applyAlignment="1">
      <alignment horizontal="left" vertical="center"/>
    </xf>
    <xf numFmtId="178" fontId="4" fillId="0" borderId="17" xfId="175" applyNumberFormat="1" applyFont="1" applyBorder="1" applyAlignment="1">
      <alignment horizontal="right" vertical="center"/>
    </xf>
    <xf numFmtId="178" fontId="4" fillId="0" borderId="21" xfId="175" applyNumberFormat="1" applyFont="1" applyBorder="1" applyAlignment="1">
      <alignment horizontal="right" vertical="center"/>
    </xf>
    <xf numFmtId="0" fontId="4" fillId="0" borderId="29" xfId="175" applyFont="1" applyBorder="1" applyAlignment="1">
      <alignment vertical="center" shrinkToFit="1"/>
    </xf>
    <xf numFmtId="0" fontId="7" fillId="0" borderId="129" xfId="0" applyFont="1" applyBorder="1" applyAlignment="1">
      <alignment horizontal="center"/>
    </xf>
    <xf numFmtId="0" fontId="7" fillId="0" borderId="46" xfId="0" applyFont="1" applyBorder="1">
      <alignment vertical="center"/>
    </xf>
    <xf numFmtId="0" fontId="7" fillId="0" borderId="99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5" fillId="0" borderId="15" xfId="0" applyFont="1" applyBorder="1" applyAlignment="1">
      <alignment vertical="center" shrinkToFit="1"/>
    </xf>
    <xf numFmtId="0" fontId="7" fillId="0" borderId="15" xfId="0" applyFont="1" applyBorder="1" applyAlignment="1">
      <alignment vertical="center" shrinkToFit="1"/>
    </xf>
    <xf numFmtId="0" fontId="7" fillId="0" borderId="0" xfId="0" applyFont="1" applyAlignment="1">
      <alignment vertical="center" shrinkToFit="1"/>
    </xf>
    <xf numFmtId="0" fontId="7" fillId="0" borderId="0" xfId="0" applyFont="1">
      <alignment vertical="center"/>
    </xf>
    <xf numFmtId="0" fontId="7" fillId="0" borderId="18" xfId="0" applyFont="1" applyBorder="1">
      <alignment vertical="center"/>
    </xf>
    <xf numFmtId="0" fontId="7" fillId="0" borderId="18" xfId="0" applyFont="1" applyBorder="1" applyAlignment="1">
      <alignment horizontal="center" vertical="center"/>
    </xf>
    <xf numFmtId="0" fontId="7" fillId="0" borderId="12" xfId="0" applyFont="1" applyBorder="1">
      <alignment vertical="center"/>
    </xf>
    <xf numFmtId="0" fontId="7" fillId="0" borderId="30" xfId="0" applyFont="1" applyBorder="1">
      <alignment vertical="center"/>
    </xf>
    <xf numFmtId="0" fontId="7" fillId="0" borderId="24" xfId="0" applyFont="1" applyBorder="1">
      <alignment vertical="center"/>
    </xf>
    <xf numFmtId="0" fontId="7" fillId="0" borderId="35" xfId="0" applyFont="1" applyBorder="1">
      <alignment vertical="center"/>
    </xf>
    <xf numFmtId="0" fontId="7" fillId="0" borderId="24" xfId="0" applyFont="1" applyBorder="1" applyAlignment="1">
      <alignment horizontal="right"/>
    </xf>
    <xf numFmtId="0" fontId="7" fillId="0" borderId="24" xfId="0" applyFont="1" applyBorder="1" applyAlignment="1">
      <alignment horizontal="right" vertical="center"/>
    </xf>
    <xf numFmtId="0" fontId="7" fillId="0" borderId="26" xfId="0" applyFont="1" applyBorder="1" applyAlignment="1">
      <alignment horizontal="right" vertical="center"/>
    </xf>
    <xf numFmtId="0" fontId="7" fillId="0" borderId="22" xfId="0" applyFont="1" applyBorder="1">
      <alignment vertical="center"/>
    </xf>
    <xf numFmtId="0" fontId="7" fillId="0" borderId="26" xfId="0" applyFont="1" applyBorder="1">
      <alignment vertical="center"/>
    </xf>
    <xf numFmtId="0" fontId="7" fillId="0" borderId="69" xfId="0" applyFont="1" applyBorder="1">
      <alignment vertical="center"/>
    </xf>
    <xf numFmtId="178" fontId="4" fillId="0" borderId="21" xfId="163" applyNumberFormat="1" applyFont="1" applyBorder="1" applyAlignment="1">
      <alignment horizontal="right" vertical="center"/>
    </xf>
    <xf numFmtId="178" fontId="4" fillId="0" borderId="21" xfId="163" applyNumberFormat="1" applyFont="1" applyBorder="1" applyAlignment="1">
      <alignment vertical="center"/>
    </xf>
    <xf numFmtId="178" fontId="4" fillId="0" borderId="29" xfId="163" applyNumberFormat="1" applyFont="1" applyBorder="1" applyAlignment="1">
      <alignment horizontal="left" vertical="center"/>
    </xf>
    <xf numFmtId="0" fontId="5" fillId="0" borderId="14" xfId="0" applyFont="1" applyBorder="1">
      <alignment vertical="center"/>
    </xf>
    <xf numFmtId="0" fontId="5" fillId="0" borderId="19" xfId="0" applyFont="1" applyBorder="1">
      <alignment vertical="center"/>
    </xf>
    <xf numFmtId="0" fontId="4" fillId="0" borderId="12" xfId="0" applyFont="1" applyBorder="1" applyAlignment="1">
      <alignment vertical="center" wrapText="1"/>
    </xf>
    <xf numFmtId="0" fontId="4" fillId="0" borderId="35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 shrinkToFit="1"/>
    </xf>
    <xf numFmtId="0" fontId="4" fillId="0" borderId="35" xfId="0" applyFont="1" applyBorder="1" applyAlignment="1">
      <alignment horizontal="center" shrinkToFit="1"/>
    </xf>
    <xf numFmtId="0" fontId="4" fillId="0" borderId="70" xfId="0" applyFont="1" applyBorder="1">
      <alignment vertical="center"/>
    </xf>
    <xf numFmtId="178" fontId="4" fillId="0" borderId="21" xfId="160" applyNumberFormat="1" applyFont="1" applyBorder="1" applyAlignment="1">
      <alignment vertical="center"/>
    </xf>
    <xf numFmtId="180" fontId="4" fillId="0" borderId="21" xfId="160" applyNumberFormat="1" applyFont="1" applyBorder="1" applyAlignment="1">
      <alignment horizontal="right" vertical="center"/>
    </xf>
    <xf numFmtId="0" fontId="14" fillId="0" borderId="29" xfId="160" applyFont="1" applyBorder="1" applyAlignment="1">
      <alignment horizontal="left" vertical="center" shrinkToFit="1"/>
    </xf>
    <xf numFmtId="38" fontId="4" fillId="0" borderId="105" xfId="192" applyNumberFormat="1" applyFont="1" applyBorder="1" applyAlignment="1">
      <alignment horizontal="right" wrapText="1"/>
    </xf>
    <xf numFmtId="38" fontId="4" fillId="0" borderId="44" xfId="151" applyNumberFormat="1" applyFont="1" applyBorder="1" applyAlignment="1">
      <alignment horizontal="right" wrapText="1"/>
    </xf>
    <xf numFmtId="38" fontId="4" fillId="0" borderId="68" xfId="0" applyNumberFormat="1" applyFont="1" applyBorder="1" applyAlignment="1">
      <alignment wrapText="1"/>
    </xf>
    <xf numFmtId="38" fontId="4" fillId="0" borderId="44" xfId="0" applyNumberFormat="1" applyFont="1" applyBorder="1" applyAlignment="1">
      <alignment wrapText="1"/>
    </xf>
    <xf numFmtId="38" fontId="4" fillId="0" borderId="66" xfId="84" applyFont="1" applyFill="1" applyBorder="1" applyAlignment="1">
      <alignment horizontal="right" shrinkToFit="1"/>
    </xf>
    <xf numFmtId="179" fontId="4" fillId="0" borderId="32" xfId="0" applyNumberFormat="1" applyFont="1" applyBorder="1" applyAlignment="1">
      <alignment horizontal="right" shrinkToFit="1"/>
    </xf>
    <xf numFmtId="178" fontId="4" fillId="0" borderId="17" xfId="176" applyNumberFormat="1" applyFont="1" applyBorder="1" applyAlignment="1">
      <alignment horizontal="right" vertical="center"/>
    </xf>
    <xf numFmtId="0" fontId="5" fillId="0" borderId="72" xfId="176" applyFont="1" applyBorder="1" applyAlignment="1">
      <alignment vertical="center" wrapText="1"/>
    </xf>
    <xf numFmtId="38" fontId="4" fillId="0" borderId="30" xfId="193" applyFont="1" applyFill="1" applyBorder="1" applyAlignment="1">
      <alignment vertical="center"/>
    </xf>
    <xf numFmtId="178" fontId="4" fillId="0" borderId="72" xfId="0" applyNumberFormat="1" applyFont="1" applyBorder="1" applyAlignment="1">
      <alignment horizontal="left" vertical="center" wrapText="1"/>
    </xf>
    <xf numFmtId="0" fontId="0" fillId="0" borderId="30" xfId="0" applyBorder="1" applyAlignment="1">
      <alignment horizontal="left" vertical="center" wrapText="1"/>
    </xf>
    <xf numFmtId="0" fontId="4" fillId="0" borderId="82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4" fillId="0" borderId="100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01" xfId="0" applyFont="1" applyBorder="1" applyAlignment="1">
      <alignment horizontal="center" vertical="center"/>
    </xf>
    <xf numFmtId="0" fontId="4" fillId="0" borderId="83" xfId="0" applyFont="1" applyBorder="1" applyAlignment="1">
      <alignment horizontal="center" vertical="center"/>
    </xf>
    <xf numFmtId="0" fontId="4" fillId="0" borderId="97" xfId="0" applyFont="1" applyBorder="1" applyAlignment="1">
      <alignment horizontal="center" vertical="center"/>
    </xf>
    <xf numFmtId="0" fontId="4" fillId="0" borderId="84" xfId="0" applyFont="1" applyBorder="1" applyAlignment="1">
      <alignment horizontal="center" vertical="center"/>
    </xf>
    <xf numFmtId="0" fontId="4" fillId="0" borderId="81" xfId="0" applyFont="1" applyBorder="1" applyAlignment="1">
      <alignment horizontal="center" vertical="center"/>
    </xf>
    <xf numFmtId="0" fontId="4" fillId="0" borderId="13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78" fontId="4" fillId="0" borderId="131" xfId="0" applyNumberFormat="1" applyFont="1" applyBorder="1" applyAlignment="1">
      <alignment horizontal="center" vertical="center"/>
    </xf>
    <xf numFmtId="178" fontId="4" fillId="0" borderId="14" xfId="0" applyNumberFormat="1" applyFont="1" applyBorder="1" applyAlignment="1">
      <alignment horizontal="center" vertical="center"/>
    </xf>
    <xf numFmtId="0" fontId="4" fillId="0" borderId="7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178" fontId="4" fillId="0" borderId="100" xfId="0" applyNumberFormat="1" applyFont="1" applyBorder="1" applyAlignment="1">
      <alignment horizontal="center" vertical="center" shrinkToFit="1"/>
    </xf>
    <xf numFmtId="178" fontId="4" fillId="0" borderId="19" xfId="0" applyNumberFormat="1" applyFont="1" applyBorder="1" applyAlignment="1">
      <alignment horizontal="center" vertical="center" shrinkToFit="1"/>
    </xf>
    <xf numFmtId="0" fontId="4" fillId="0" borderId="97" xfId="0" applyFont="1" applyBorder="1" applyAlignment="1">
      <alignment horizontal="center" vertical="top"/>
    </xf>
    <xf numFmtId="0" fontId="4" fillId="0" borderId="62" xfId="0" applyFont="1" applyBorder="1" applyAlignment="1">
      <alignment horizontal="center" vertical="top"/>
    </xf>
    <xf numFmtId="0" fontId="4" fillId="0" borderId="100" xfId="0" applyFont="1" applyBorder="1" applyAlignment="1">
      <alignment horizontal="center" vertical="top"/>
    </xf>
    <xf numFmtId="0" fontId="4" fillId="0" borderId="19" xfId="0" applyFont="1" applyBorder="1" applyAlignment="1">
      <alignment horizontal="center" vertical="top"/>
    </xf>
    <xf numFmtId="0" fontId="4" fillId="0" borderId="130" xfId="0" applyFont="1" applyBorder="1" applyAlignment="1">
      <alignment horizontal="center" vertical="top"/>
    </xf>
    <xf numFmtId="0" fontId="4" fillId="0" borderId="37" xfId="0" applyFont="1" applyBorder="1" applyAlignment="1">
      <alignment horizontal="center" vertical="top"/>
    </xf>
    <xf numFmtId="0" fontId="4" fillId="0" borderId="46" xfId="0" applyFont="1" applyBorder="1" applyAlignment="1">
      <alignment horizontal="center" shrinkToFit="1"/>
    </xf>
    <xf numFmtId="0" fontId="4" fillId="0" borderId="12" xfId="0" applyFont="1" applyBorder="1" applyAlignment="1">
      <alignment horizontal="center" shrinkToFit="1"/>
    </xf>
    <xf numFmtId="0" fontId="4" fillId="0" borderId="15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4" fillId="0" borderId="12" xfId="0" applyFont="1" applyBorder="1" applyAlignment="1">
      <alignment wrapText="1"/>
    </xf>
    <xf numFmtId="0" fontId="7" fillId="0" borderId="12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/>
    </xf>
    <xf numFmtId="0" fontId="4" fillId="0" borderId="100" xfId="0" applyFont="1" applyBorder="1" applyAlignment="1">
      <alignment horizontal="center" vertical="center" shrinkToFit="1"/>
    </xf>
    <xf numFmtId="0" fontId="4" fillId="0" borderId="19" xfId="0" applyFont="1" applyBorder="1" applyAlignment="1">
      <alignment horizontal="center" vertical="center" shrinkToFit="1"/>
    </xf>
    <xf numFmtId="0" fontId="4" fillId="0" borderId="130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46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6" fillId="0" borderId="46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center" wrapText="1"/>
    </xf>
    <xf numFmtId="0" fontId="6" fillId="0" borderId="36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6" fillId="0" borderId="13" xfId="0" applyFont="1" applyBorder="1" applyAlignment="1">
      <alignment horizontal="left"/>
    </xf>
    <xf numFmtId="0" fontId="4" fillId="0" borderId="46" xfId="0" applyFont="1" applyBorder="1" applyAlignment="1">
      <alignment horizontal="center" vertical="center" wrapText="1"/>
    </xf>
    <xf numFmtId="0" fontId="4" fillId="0" borderId="86" xfId="0" applyFont="1" applyBorder="1" applyAlignment="1">
      <alignment horizontal="center" vertical="center"/>
    </xf>
    <xf numFmtId="0" fontId="4" fillId="0" borderId="129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79" xfId="0" applyFont="1" applyBorder="1" applyAlignment="1">
      <alignment horizontal="center" vertical="center"/>
    </xf>
    <xf numFmtId="0" fontId="4" fillId="0" borderId="132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wrapText="1"/>
    </xf>
    <xf numFmtId="0" fontId="6" fillId="0" borderId="12" xfId="0" applyFont="1" applyBorder="1" applyAlignment="1">
      <alignment horizontal="center" wrapText="1"/>
    </xf>
    <xf numFmtId="0" fontId="4" fillId="0" borderId="72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86" xfId="0" applyFont="1" applyBorder="1" applyAlignment="1">
      <alignment horizontal="center"/>
    </xf>
    <xf numFmtId="0" fontId="4" fillId="0" borderId="129" xfId="0" applyFont="1" applyBorder="1" applyAlignment="1">
      <alignment horizontal="center"/>
    </xf>
    <xf numFmtId="0" fontId="4" fillId="0" borderId="135" xfId="0" applyFont="1" applyBorder="1" applyAlignment="1">
      <alignment horizontal="center"/>
    </xf>
    <xf numFmtId="0" fontId="7" fillId="0" borderId="86" xfId="0" applyFont="1" applyBorder="1" applyAlignment="1">
      <alignment horizontal="center"/>
    </xf>
    <xf numFmtId="0" fontId="7" fillId="0" borderId="129" xfId="0" applyFont="1" applyBorder="1" applyAlignment="1">
      <alignment horizontal="center"/>
    </xf>
    <xf numFmtId="0" fontId="7" fillId="0" borderId="132" xfId="0" applyFont="1" applyBorder="1" applyAlignment="1">
      <alignment horizontal="center"/>
    </xf>
    <xf numFmtId="0" fontId="7" fillId="0" borderId="86" xfId="0" applyFont="1" applyBorder="1" applyAlignment="1">
      <alignment horizontal="center" shrinkToFit="1"/>
    </xf>
    <xf numFmtId="0" fontId="7" fillId="0" borderId="132" xfId="0" applyFont="1" applyBorder="1" applyAlignment="1">
      <alignment horizontal="center" shrinkToFit="1"/>
    </xf>
    <xf numFmtId="0" fontId="6" fillId="0" borderId="15" xfId="0" applyFont="1" applyBorder="1" applyAlignment="1">
      <alignment horizontal="center" vertical="center"/>
    </xf>
    <xf numFmtId="0" fontId="6" fillId="0" borderId="86" xfId="0" applyFont="1" applyBorder="1" applyAlignment="1">
      <alignment horizontal="center" vertical="center"/>
    </xf>
    <xf numFmtId="0" fontId="6" fillId="0" borderId="129" xfId="0" applyFont="1" applyBorder="1" applyAlignment="1">
      <alignment horizontal="center" vertical="center"/>
    </xf>
    <xf numFmtId="0" fontId="6" fillId="0" borderId="132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wrapText="1" shrinkToFit="1"/>
    </xf>
    <xf numFmtId="0" fontId="5" fillId="0" borderId="24" xfId="0" applyFont="1" applyBorder="1" applyAlignment="1">
      <alignment horizontal="center" wrapText="1" shrinkToFit="1"/>
    </xf>
    <xf numFmtId="38" fontId="6" fillId="0" borderId="15" xfId="84" applyFont="1" applyFill="1" applyBorder="1" applyAlignment="1">
      <alignment horizontal="left" wrapText="1"/>
    </xf>
    <xf numFmtId="38" fontId="6" fillId="0" borderId="24" xfId="84" applyFont="1" applyFill="1" applyBorder="1" applyAlignment="1">
      <alignment horizontal="left" wrapText="1"/>
    </xf>
    <xf numFmtId="0" fontId="7" fillId="0" borderId="15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38" fontId="6" fillId="0" borderId="12" xfId="84" applyFont="1" applyFill="1" applyBorder="1" applyAlignment="1">
      <alignment horizontal="center" vertical="center"/>
    </xf>
    <xf numFmtId="38" fontId="6" fillId="0" borderId="24" xfId="84" applyFont="1" applyFill="1" applyBorder="1" applyAlignment="1">
      <alignment horizontal="center" vertical="center"/>
    </xf>
    <xf numFmtId="38" fontId="6" fillId="0" borderId="15" xfId="84" applyFont="1" applyFill="1" applyBorder="1" applyAlignment="1">
      <alignment horizontal="center" vertical="center"/>
    </xf>
    <xf numFmtId="38" fontId="6" fillId="0" borderId="86" xfId="84" applyFont="1" applyFill="1" applyBorder="1" applyAlignment="1">
      <alignment horizontal="center"/>
    </xf>
    <xf numFmtId="38" fontId="6" fillId="0" borderId="129" xfId="84" applyFont="1" applyFill="1" applyBorder="1" applyAlignment="1">
      <alignment horizontal="center"/>
    </xf>
    <xf numFmtId="38" fontId="6" fillId="0" borderId="132" xfId="84" applyFont="1" applyFill="1" applyBorder="1" applyAlignment="1">
      <alignment horizontal="center"/>
    </xf>
    <xf numFmtId="0" fontId="5" fillId="33" borderId="12" xfId="0" applyFont="1" applyFill="1" applyBorder="1" applyAlignment="1">
      <alignment vertical="center" wrapText="1"/>
    </xf>
    <xf numFmtId="0" fontId="5" fillId="33" borderId="24" xfId="0" applyFont="1" applyFill="1" applyBorder="1" applyAlignment="1">
      <alignment vertical="center" wrapText="1"/>
    </xf>
    <xf numFmtId="0" fontId="6" fillId="34" borderId="46" xfId="0" applyFont="1" applyFill="1" applyBorder="1" applyAlignment="1">
      <alignment horizontal="right" wrapText="1"/>
    </xf>
    <xf numFmtId="0" fontId="6" fillId="34" borderId="12" xfId="0" applyFont="1" applyFill="1" applyBorder="1" applyAlignment="1">
      <alignment horizontal="right" wrapText="1"/>
    </xf>
    <xf numFmtId="0" fontId="6" fillId="33" borderId="46" xfId="0" applyFont="1" applyFill="1" applyBorder="1" applyAlignment="1">
      <alignment horizontal="center" vertical="center" wrapText="1"/>
    </xf>
    <xf numFmtId="0" fontId="6" fillId="33" borderId="12" xfId="0" applyFont="1" applyFill="1" applyBorder="1" applyAlignment="1">
      <alignment horizontal="center" vertical="center" wrapText="1"/>
    </xf>
    <xf numFmtId="0" fontId="6" fillId="33" borderId="24" xfId="0" applyFont="1" applyFill="1" applyBorder="1" applyAlignment="1">
      <alignment horizontal="center" vertical="center" wrapText="1"/>
    </xf>
    <xf numFmtId="0" fontId="6" fillId="33" borderId="15" xfId="0" applyFont="1" applyFill="1" applyBorder="1" applyAlignment="1">
      <alignment horizontal="left" vertical="center" wrapText="1"/>
    </xf>
    <xf numFmtId="0" fontId="6" fillId="33" borderId="24" xfId="0" applyFont="1" applyFill="1" applyBorder="1" applyAlignment="1">
      <alignment horizontal="left" vertical="center" wrapText="1"/>
    </xf>
    <xf numFmtId="0" fontId="6" fillId="33" borderId="15" xfId="0" applyFont="1" applyFill="1" applyBorder="1" applyAlignment="1">
      <alignment horizontal="center" wrapText="1"/>
    </xf>
    <xf numFmtId="0" fontId="6" fillId="33" borderId="24" xfId="0" applyFont="1" applyFill="1" applyBorder="1" applyAlignment="1">
      <alignment horizontal="center" wrapText="1"/>
    </xf>
    <xf numFmtId="0" fontId="6" fillId="33" borderId="15" xfId="0" applyFont="1" applyFill="1" applyBorder="1" applyAlignment="1">
      <alignment horizontal="center" vertical="center" wrapText="1"/>
    </xf>
    <xf numFmtId="0" fontId="4" fillId="33" borderId="25" xfId="0" applyFont="1" applyFill="1" applyBorder="1" applyAlignment="1">
      <alignment horizontal="center" vertical="center"/>
    </xf>
    <xf numFmtId="0" fontId="4" fillId="33" borderId="54" xfId="0" applyFont="1" applyFill="1" applyBorder="1" applyAlignment="1">
      <alignment horizontal="center" vertical="center"/>
    </xf>
    <xf numFmtId="0" fontId="4" fillId="33" borderId="79" xfId="0" applyFont="1" applyFill="1" applyBorder="1" applyAlignment="1">
      <alignment horizontal="center" vertical="center"/>
    </xf>
    <xf numFmtId="0" fontId="6" fillId="33" borderId="86" xfId="0" applyFont="1" applyFill="1" applyBorder="1" applyAlignment="1">
      <alignment horizontal="center"/>
    </xf>
    <xf numFmtId="0" fontId="6" fillId="33" borderId="129" xfId="0" applyFont="1" applyFill="1" applyBorder="1" applyAlignment="1">
      <alignment horizontal="center"/>
    </xf>
    <xf numFmtId="0" fontId="6" fillId="33" borderId="132" xfId="0" applyFont="1" applyFill="1" applyBorder="1" applyAlignment="1">
      <alignment horizontal="center"/>
    </xf>
    <xf numFmtId="0" fontId="6" fillId="33" borderId="15" xfId="0" applyFont="1" applyFill="1" applyBorder="1" applyAlignment="1">
      <alignment horizontal="center" vertical="center"/>
    </xf>
    <xf numFmtId="0" fontId="6" fillId="33" borderId="24" xfId="0" applyFont="1" applyFill="1" applyBorder="1" applyAlignment="1">
      <alignment horizontal="center" vertical="center"/>
    </xf>
    <xf numFmtId="0" fontId="6" fillId="33" borderId="61" xfId="0" applyFont="1" applyFill="1" applyBorder="1" applyAlignment="1">
      <alignment horizontal="left"/>
    </xf>
    <xf numFmtId="0" fontId="6" fillId="33" borderId="84" xfId="0" applyFont="1" applyFill="1" applyBorder="1" applyAlignment="1">
      <alignment horizontal="left"/>
    </xf>
    <xf numFmtId="0" fontId="6" fillId="33" borderId="62" xfId="0" applyFont="1" applyFill="1" applyBorder="1" applyAlignment="1">
      <alignment horizontal="left"/>
    </xf>
    <xf numFmtId="0" fontId="11" fillId="33" borderId="15" xfId="0" applyFont="1" applyFill="1" applyBorder="1" applyAlignment="1">
      <alignment horizontal="center" wrapText="1" shrinkToFit="1"/>
    </xf>
    <xf numFmtId="0" fontId="11" fillId="33" borderId="24" xfId="0" applyFont="1" applyFill="1" applyBorder="1" applyAlignment="1">
      <alignment horizontal="center" wrapText="1" shrinkToFit="1"/>
    </xf>
    <xf numFmtId="0" fontId="4" fillId="33" borderId="15" xfId="0" applyFont="1" applyFill="1" applyBorder="1" applyAlignment="1">
      <alignment horizontal="center" wrapText="1"/>
    </xf>
    <xf numFmtId="0" fontId="4" fillId="33" borderId="38" xfId="0" applyFont="1" applyFill="1" applyBorder="1" applyAlignment="1">
      <alignment horizontal="center" wrapText="1"/>
    </xf>
    <xf numFmtId="0" fontId="4" fillId="33" borderId="18" xfId="0" applyFont="1" applyFill="1" applyBorder="1" applyAlignment="1">
      <alignment horizontal="center" vertical="center" shrinkToFit="1"/>
    </xf>
    <xf numFmtId="0" fontId="4" fillId="33" borderId="23" xfId="0" applyFont="1" applyFill="1" applyBorder="1" applyAlignment="1">
      <alignment horizontal="center" vertical="center" shrinkToFit="1"/>
    </xf>
    <xf numFmtId="0" fontId="4" fillId="33" borderId="26" xfId="0" applyFont="1" applyFill="1" applyBorder="1" applyAlignment="1">
      <alignment horizontal="center" vertical="center" shrinkToFit="1"/>
    </xf>
    <xf numFmtId="0" fontId="4" fillId="33" borderId="15" xfId="0" applyFont="1" applyFill="1" applyBorder="1" applyAlignment="1">
      <alignment horizontal="center" vertical="center"/>
    </xf>
    <xf numFmtId="0" fontId="4" fillId="33" borderId="12" xfId="0" applyFont="1" applyFill="1" applyBorder="1" applyAlignment="1">
      <alignment horizontal="center" vertical="center"/>
    </xf>
    <xf numFmtId="0" fontId="4" fillId="33" borderId="24" xfId="0" applyFont="1" applyFill="1" applyBorder="1" applyAlignment="1">
      <alignment horizontal="center" vertical="center"/>
    </xf>
    <xf numFmtId="0" fontId="4" fillId="33" borderId="18" xfId="0" applyFont="1" applyFill="1" applyBorder="1" applyAlignment="1">
      <alignment horizontal="center" vertical="center"/>
    </xf>
    <xf numFmtId="0" fontId="4" fillId="33" borderId="23" xfId="0" applyFont="1" applyFill="1" applyBorder="1" applyAlignment="1">
      <alignment horizontal="center" vertical="center"/>
    </xf>
    <xf numFmtId="0" fontId="4" fillId="33" borderId="26" xfId="0" applyFont="1" applyFill="1" applyBorder="1" applyAlignment="1">
      <alignment horizontal="center" vertical="center"/>
    </xf>
    <xf numFmtId="0" fontId="4" fillId="0" borderId="61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wrapText="1"/>
    </xf>
    <xf numFmtId="0" fontId="4" fillId="0" borderId="24" xfId="0" applyFont="1" applyBorder="1" applyAlignment="1">
      <alignment horizont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24" xfId="0" applyFont="1" applyBorder="1" applyAlignment="1">
      <alignment horizontal="center" vertical="center" shrinkToFit="1"/>
    </xf>
    <xf numFmtId="0" fontId="9" fillId="0" borderId="64" xfId="188" applyFont="1" applyBorder="1" applyAlignment="1">
      <alignment horizontal="center" vertical="center" wrapText="1"/>
    </xf>
    <xf numFmtId="0" fontId="9" fillId="0" borderId="65" xfId="188" applyFont="1" applyBorder="1" applyAlignment="1">
      <alignment horizontal="center" vertical="center" wrapText="1"/>
    </xf>
    <xf numFmtId="0" fontId="9" fillId="0" borderId="87" xfId="188" applyFont="1" applyBorder="1" applyAlignment="1">
      <alignment horizontal="center" vertical="center" wrapText="1"/>
    </xf>
    <xf numFmtId="0" fontId="9" fillId="0" borderId="25" xfId="188" applyFont="1" applyBorder="1" applyAlignment="1">
      <alignment horizontal="center" vertical="center" textRotation="255" wrapText="1"/>
    </xf>
    <xf numFmtId="0" fontId="4" fillId="0" borderId="54" xfId="188" applyFont="1" applyBorder="1" applyAlignment="1">
      <alignment horizontal="center" vertical="center" textRotation="255" wrapText="1"/>
    </xf>
    <xf numFmtId="0" fontId="4" fillId="0" borderId="103" xfId="188" applyFont="1" applyBorder="1" applyAlignment="1">
      <alignment horizontal="center" vertical="center" textRotation="255" wrapText="1"/>
    </xf>
    <xf numFmtId="0" fontId="9" fillId="0" borderId="46" xfId="188" applyFont="1" applyBorder="1" applyAlignment="1">
      <alignment vertical="center" textRotation="255" shrinkToFit="1"/>
    </xf>
    <xf numFmtId="0" fontId="4" fillId="0" borderId="12" xfId="188" applyFont="1" applyBorder="1" applyAlignment="1">
      <alignment vertical="center" textRotation="255" shrinkToFit="1"/>
    </xf>
    <xf numFmtId="0" fontId="4" fillId="0" borderId="21" xfId="188" applyFont="1" applyBorder="1" applyAlignment="1">
      <alignment vertical="center" textRotation="255" shrinkToFit="1"/>
    </xf>
    <xf numFmtId="0" fontId="9" fillId="0" borderId="46" xfId="188" applyFont="1" applyBorder="1" applyAlignment="1">
      <alignment horizontal="center" vertical="center" textRotation="255" wrapText="1"/>
    </xf>
    <xf numFmtId="0" fontId="9" fillId="0" borderId="12" xfId="188" applyFont="1" applyBorder="1" applyAlignment="1">
      <alignment horizontal="center" vertical="center" textRotation="255" wrapText="1"/>
    </xf>
    <xf numFmtId="0" fontId="9" fillId="0" borderId="21" xfId="188" applyFont="1" applyBorder="1" applyAlignment="1">
      <alignment horizontal="center" vertical="center" textRotation="255" wrapText="1"/>
    </xf>
    <xf numFmtId="0" fontId="9" fillId="0" borderId="46" xfId="188" applyFont="1" applyBorder="1" applyAlignment="1">
      <alignment horizontal="center" vertical="center" textRotation="255" shrinkToFit="1"/>
    </xf>
    <xf numFmtId="0" fontId="9" fillId="0" borderId="12" xfId="188" applyFont="1" applyBorder="1" applyAlignment="1">
      <alignment horizontal="center" vertical="center" textRotation="255" shrinkToFit="1"/>
    </xf>
    <xf numFmtId="0" fontId="9" fillId="0" borderId="21" xfId="188" applyFont="1" applyBorder="1" applyAlignment="1">
      <alignment horizontal="center" vertical="center" textRotation="255" shrinkToFit="1"/>
    </xf>
    <xf numFmtId="0" fontId="9" fillId="0" borderId="86" xfId="188" applyFont="1" applyBorder="1" applyAlignment="1">
      <alignment horizontal="center" vertical="center" textRotation="255" wrapText="1"/>
    </xf>
    <xf numFmtId="0" fontId="9" fillId="0" borderId="36" xfId="188" applyFont="1" applyBorder="1" applyAlignment="1">
      <alignment horizontal="center" vertical="center" textRotation="255" wrapText="1"/>
    </xf>
    <xf numFmtId="0" fontId="9" fillId="0" borderId="146" xfId="188" applyFont="1" applyBorder="1" applyAlignment="1">
      <alignment horizontal="center" vertical="center" textRotation="255" wrapText="1"/>
    </xf>
    <xf numFmtId="0" fontId="9" fillId="0" borderId="64" xfId="188" applyFont="1" applyBorder="1" applyAlignment="1">
      <alignment horizontal="center" vertical="center" textRotation="255" wrapText="1"/>
    </xf>
    <xf numFmtId="0" fontId="9" fillId="0" borderId="65" xfId="188" applyFont="1" applyBorder="1" applyAlignment="1">
      <alignment horizontal="center" vertical="center" textRotation="255" wrapText="1"/>
    </xf>
    <xf numFmtId="0" fontId="9" fillId="0" borderId="104" xfId="188" applyFont="1" applyBorder="1" applyAlignment="1">
      <alignment horizontal="center" vertical="center" textRotation="255" wrapText="1"/>
    </xf>
    <xf numFmtId="0" fontId="9" fillId="0" borderId="85" xfId="188" applyFont="1" applyBorder="1" applyAlignment="1">
      <alignment horizontal="center" vertical="center" wrapText="1"/>
    </xf>
    <xf numFmtId="0" fontId="9" fillId="0" borderId="35" xfId="188" applyFont="1" applyBorder="1" applyAlignment="1">
      <alignment horizontal="center" vertical="center" wrapText="1"/>
    </xf>
    <xf numFmtId="0" fontId="9" fillId="0" borderId="102" xfId="188" applyFont="1" applyBorder="1" applyAlignment="1">
      <alignment horizontal="center" vertical="center" wrapText="1"/>
    </xf>
    <xf numFmtId="0" fontId="9" fillId="0" borderId="98" xfId="188" applyFont="1" applyBorder="1" applyAlignment="1">
      <alignment horizontal="center" vertical="center" textRotation="255" wrapText="1"/>
    </xf>
    <xf numFmtId="0" fontId="9" fillId="0" borderId="53" xfId="188" applyFont="1" applyBorder="1" applyAlignment="1">
      <alignment horizontal="center" vertical="center" textRotation="255" wrapText="1"/>
    </xf>
    <xf numFmtId="0" fontId="9" fillId="0" borderId="147" xfId="188" applyFont="1" applyBorder="1" applyAlignment="1">
      <alignment horizontal="center" vertical="center" textRotation="255" wrapText="1"/>
    </xf>
    <xf numFmtId="0" fontId="71" fillId="0" borderId="84" xfId="188" applyFont="1" applyBorder="1" applyAlignment="1">
      <alignment horizontal="center" vertical="center" textRotation="255" wrapText="1"/>
    </xf>
    <xf numFmtId="0" fontId="71" fillId="0" borderId="0" xfId="188" applyFont="1" applyAlignment="1">
      <alignment horizontal="center" vertical="center" textRotation="255" wrapText="1"/>
    </xf>
    <xf numFmtId="0" fontId="71" fillId="0" borderId="81" xfId="188" applyFont="1" applyBorder="1" applyAlignment="1">
      <alignment horizontal="center" vertical="center" textRotation="255" wrapText="1"/>
    </xf>
    <xf numFmtId="0" fontId="9" fillId="0" borderId="62" xfId="188" applyFont="1" applyBorder="1" applyAlignment="1">
      <alignment horizontal="center" vertical="center" textRotation="255" wrapText="1"/>
    </xf>
    <xf numFmtId="0" fontId="4" fillId="0" borderId="19" xfId="188" applyFont="1" applyBorder="1" applyAlignment="1">
      <alignment horizontal="center" vertical="center" textRotation="255" wrapText="1"/>
    </xf>
    <xf numFmtId="0" fontId="4" fillId="0" borderId="148" xfId="188" applyFont="1" applyBorder="1" applyAlignment="1">
      <alignment horizontal="center" vertical="center" textRotation="255" wrapText="1"/>
    </xf>
    <xf numFmtId="0" fontId="9" fillId="0" borderId="99" xfId="188" applyFont="1" applyBorder="1" applyAlignment="1">
      <alignment horizontal="center" vertical="center" textRotation="255" wrapText="1"/>
    </xf>
    <xf numFmtId="0" fontId="4" fillId="0" borderId="30" xfId="188" applyFont="1" applyBorder="1" applyAlignment="1">
      <alignment horizontal="center" vertical="center" textRotation="255" wrapText="1"/>
    </xf>
    <xf numFmtId="0" fontId="4" fillId="0" borderId="29" xfId="188" applyFont="1" applyBorder="1" applyAlignment="1">
      <alignment horizontal="center" vertical="center" textRotation="255" wrapText="1"/>
    </xf>
    <xf numFmtId="0" fontId="9" fillId="0" borderId="86" xfId="188" applyFont="1" applyBorder="1" applyAlignment="1">
      <alignment horizontal="center" vertical="center" wrapText="1"/>
    </xf>
    <xf numFmtId="0" fontId="9" fillId="0" borderId="36" xfId="188" applyFont="1" applyBorder="1" applyAlignment="1">
      <alignment horizontal="center" vertical="center" wrapText="1"/>
    </xf>
    <xf numFmtId="0" fontId="9" fillId="0" borderId="146" xfId="188" applyFont="1" applyBorder="1" applyAlignment="1">
      <alignment horizontal="center" vertical="center" wrapText="1"/>
    </xf>
    <xf numFmtId="0" fontId="9" fillId="0" borderId="46" xfId="188" applyFont="1" applyBorder="1" applyAlignment="1">
      <alignment horizontal="center" vertical="center" wrapText="1"/>
    </xf>
    <xf numFmtId="0" fontId="4" fillId="0" borderId="12" xfId="188" applyFont="1" applyBorder="1" applyAlignment="1">
      <alignment horizontal="center" vertical="center" wrapText="1"/>
    </xf>
    <xf numFmtId="0" fontId="4" fillId="0" borderId="21" xfId="188" applyFont="1" applyBorder="1" applyAlignment="1">
      <alignment horizontal="center" vertical="center" wrapText="1"/>
    </xf>
    <xf numFmtId="0" fontId="4" fillId="0" borderId="12" xfId="188" applyFont="1" applyBorder="1" applyAlignment="1">
      <alignment wrapText="1"/>
    </xf>
    <xf numFmtId="0" fontId="4" fillId="0" borderId="21" xfId="188" applyFont="1" applyBorder="1" applyAlignment="1">
      <alignment wrapText="1"/>
    </xf>
    <xf numFmtId="0" fontId="71" fillId="0" borderId="85" xfId="188" applyFont="1" applyBorder="1" applyAlignment="1">
      <alignment horizontal="center" vertical="center" wrapText="1"/>
    </xf>
    <xf numFmtId="0" fontId="71" fillId="0" borderId="35" xfId="188" applyFont="1" applyBorder="1" applyAlignment="1">
      <alignment horizontal="center" vertical="center" wrapText="1"/>
    </xf>
    <xf numFmtId="0" fontId="71" fillId="0" borderId="102" xfId="188" applyFont="1" applyBorder="1" applyAlignment="1">
      <alignment horizontal="center" vertical="center" wrapText="1"/>
    </xf>
    <xf numFmtId="0" fontId="4" fillId="0" borderId="12" xfId="188" applyFont="1" applyBorder="1"/>
    <xf numFmtId="0" fontId="4" fillId="0" borderId="21" xfId="188" applyFont="1" applyBorder="1"/>
    <xf numFmtId="0" fontId="9" fillId="0" borderId="85" xfId="188" applyFont="1" applyBorder="1" applyAlignment="1">
      <alignment horizontal="center" vertical="center" textRotation="255" wrapText="1"/>
    </xf>
    <xf numFmtId="0" fontId="9" fillId="0" borderId="35" xfId="188" applyFont="1" applyBorder="1" applyAlignment="1">
      <alignment horizontal="center" vertical="center" textRotation="255" wrapText="1"/>
    </xf>
    <xf numFmtId="0" fontId="9" fillId="0" borderId="102" xfId="188" applyFont="1" applyBorder="1" applyAlignment="1">
      <alignment horizontal="center" vertical="center" textRotation="255" wrapText="1"/>
    </xf>
    <xf numFmtId="0" fontId="9" fillId="0" borderId="97" xfId="188" applyFont="1" applyBorder="1" applyAlignment="1">
      <alignment horizontal="center" vertical="center" textRotation="255" wrapText="1"/>
    </xf>
    <xf numFmtId="0" fontId="9" fillId="0" borderId="100" xfId="188" applyFont="1" applyBorder="1" applyAlignment="1">
      <alignment horizontal="center" vertical="center" textRotation="255" wrapText="1"/>
    </xf>
    <xf numFmtId="0" fontId="9" fillId="0" borderId="101" xfId="188" applyFont="1" applyBorder="1" applyAlignment="1">
      <alignment horizontal="center" vertical="center" textRotation="255" wrapText="1"/>
    </xf>
    <xf numFmtId="0" fontId="9" fillId="0" borderId="12" xfId="188" applyFont="1" applyBorder="1" applyAlignment="1">
      <alignment horizontal="center" vertical="center" wrapText="1"/>
    </xf>
    <xf numFmtId="0" fontId="9" fillId="0" borderId="21" xfId="188" applyFont="1" applyBorder="1" applyAlignment="1">
      <alignment horizontal="center" vertical="center" wrapText="1"/>
    </xf>
    <xf numFmtId="0" fontId="71" fillId="0" borderId="85" xfId="188" applyFont="1" applyBorder="1" applyAlignment="1">
      <alignment horizontal="center" vertical="center" textRotation="255" wrapText="1"/>
    </xf>
    <xf numFmtId="0" fontId="71" fillId="0" borderId="35" xfId="188" applyFont="1" applyBorder="1" applyAlignment="1">
      <alignment horizontal="center" vertical="center" textRotation="255" wrapText="1"/>
    </xf>
    <xf numFmtId="0" fontId="71" fillId="0" borderId="102" xfId="188" applyFont="1" applyBorder="1" applyAlignment="1">
      <alignment horizontal="center" vertical="center" textRotation="255" wrapText="1"/>
    </xf>
  </cellXfs>
  <cellStyles count="195">
    <cellStyle name="20% - アクセント 1" xfId="1" builtinId="30" customBuiltin="1"/>
    <cellStyle name="20% - アクセント 1 2" xfId="2" xr:uid="{00000000-0005-0000-0000-000001000000}"/>
    <cellStyle name="20% - アクセント 2" xfId="3" builtinId="34" customBuiltin="1"/>
    <cellStyle name="20% - アクセント 2 2" xfId="4" xr:uid="{00000000-0005-0000-0000-000003000000}"/>
    <cellStyle name="20% - アクセント 3" xfId="5" builtinId="38" customBuiltin="1"/>
    <cellStyle name="20% - アクセント 3 2" xfId="6" xr:uid="{00000000-0005-0000-0000-000005000000}"/>
    <cellStyle name="20% - アクセント 4" xfId="7" builtinId="42" customBuiltin="1"/>
    <cellStyle name="20% - アクセント 4 2" xfId="8" xr:uid="{00000000-0005-0000-0000-000007000000}"/>
    <cellStyle name="20% - アクセント 5" xfId="9" builtinId="46" customBuiltin="1"/>
    <cellStyle name="20% - アクセント 5 2" xfId="10" xr:uid="{00000000-0005-0000-0000-000009000000}"/>
    <cellStyle name="20% - アクセント 6" xfId="11" builtinId="50" customBuiltin="1"/>
    <cellStyle name="20% - アクセント 6 2" xfId="12" xr:uid="{00000000-0005-0000-0000-00000B000000}"/>
    <cellStyle name="40% - アクセント 1" xfId="13" builtinId="31" customBuiltin="1"/>
    <cellStyle name="40% - アクセント 1 2" xfId="14" xr:uid="{00000000-0005-0000-0000-00000D000000}"/>
    <cellStyle name="40% - アクセント 2" xfId="15" builtinId="35" customBuiltin="1"/>
    <cellStyle name="40% - アクセント 2 2" xfId="16" xr:uid="{00000000-0005-0000-0000-00000F000000}"/>
    <cellStyle name="40% - アクセント 3" xfId="17" builtinId="39" customBuiltin="1"/>
    <cellStyle name="40% - アクセント 3 2" xfId="18" xr:uid="{00000000-0005-0000-0000-000011000000}"/>
    <cellStyle name="40% - アクセント 4" xfId="19" builtinId="43" customBuiltin="1"/>
    <cellStyle name="40% - アクセント 4 2" xfId="20" xr:uid="{00000000-0005-0000-0000-000013000000}"/>
    <cellStyle name="40% - アクセント 5" xfId="21" builtinId="47" customBuiltin="1"/>
    <cellStyle name="40% - アクセント 5 2" xfId="22" xr:uid="{00000000-0005-0000-0000-000015000000}"/>
    <cellStyle name="40% - アクセント 6" xfId="23" builtinId="51" customBuiltin="1"/>
    <cellStyle name="40% - アクセント 6 2" xfId="24" xr:uid="{00000000-0005-0000-0000-000017000000}"/>
    <cellStyle name="60% - アクセント 1" xfId="25" builtinId="32" customBuiltin="1"/>
    <cellStyle name="60% - アクセント 1 2" xfId="26" xr:uid="{00000000-0005-0000-0000-000019000000}"/>
    <cellStyle name="60% - アクセント 2" xfId="27" builtinId="36" customBuiltin="1"/>
    <cellStyle name="60% - アクセント 2 2" xfId="28" xr:uid="{00000000-0005-0000-0000-00001B000000}"/>
    <cellStyle name="60% - アクセント 3" xfId="29" builtinId="40" customBuiltin="1"/>
    <cellStyle name="60% - アクセント 3 2" xfId="30" xr:uid="{00000000-0005-0000-0000-00001D000000}"/>
    <cellStyle name="60% - アクセント 4" xfId="31" builtinId="44" customBuiltin="1"/>
    <cellStyle name="60% - アクセント 4 2" xfId="32" xr:uid="{00000000-0005-0000-0000-00001F000000}"/>
    <cellStyle name="60% - アクセント 5" xfId="33" builtinId="48" customBuiltin="1"/>
    <cellStyle name="60% - アクセント 5 2" xfId="34" xr:uid="{00000000-0005-0000-0000-000021000000}"/>
    <cellStyle name="60% - アクセント 6" xfId="35" builtinId="52" customBuiltin="1"/>
    <cellStyle name="60% - アクセント 6 2" xfId="36" xr:uid="{00000000-0005-0000-0000-000023000000}"/>
    <cellStyle name="Accent" xfId="37" xr:uid="{00000000-0005-0000-0000-000024000000}"/>
    <cellStyle name="Accent 1" xfId="38" xr:uid="{00000000-0005-0000-0000-000025000000}"/>
    <cellStyle name="Accent 2" xfId="39" xr:uid="{00000000-0005-0000-0000-000026000000}"/>
    <cellStyle name="Accent 3" xfId="40" xr:uid="{00000000-0005-0000-0000-000027000000}"/>
    <cellStyle name="Bad" xfId="41" xr:uid="{00000000-0005-0000-0000-000028000000}"/>
    <cellStyle name="Error" xfId="42" xr:uid="{00000000-0005-0000-0000-000029000000}"/>
    <cellStyle name="Excel Built-in Comma [0]" xfId="43" xr:uid="{00000000-0005-0000-0000-00002A000000}"/>
    <cellStyle name="Excel Built-in Comma [0] 2" xfId="44" xr:uid="{00000000-0005-0000-0000-00002B000000}"/>
    <cellStyle name="Footnote" xfId="45" xr:uid="{00000000-0005-0000-0000-00002C000000}"/>
    <cellStyle name="Good" xfId="46" xr:uid="{00000000-0005-0000-0000-00002D000000}"/>
    <cellStyle name="Heading" xfId="47" xr:uid="{00000000-0005-0000-0000-00002E000000}"/>
    <cellStyle name="Heading 1" xfId="48" xr:uid="{00000000-0005-0000-0000-00002F000000}"/>
    <cellStyle name="Heading 2" xfId="49" xr:uid="{00000000-0005-0000-0000-000030000000}"/>
    <cellStyle name="Neutral" xfId="50" xr:uid="{00000000-0005-0000-0000-000031000000}"/>
    <cellStyle name="Note" xfId="51" xr:uid="{00000000-0005-0000-0000-000032000000}"/>
    <cellStyle name="Status" xfId="52" xr:uid="{00000000-0005-0000-0000-000033000000}"/>
    <cellStyle name="Text" xfId="53" xr:uid="{00000000-0005-0000-0000-000034000000}"/>
    <cellStyle name="Warning" xfId="54" xr:uid="{00000000-0005-0000-0000-000035000000}"/>
    <cellStyle name="アクセント 1" xfId="55" builtinId="29" customBuiltin="1"/>
    <cellStyle name="アクセント 1 2" xfId="56" xr:uid="{00000000-0005-0000-0000-000037000000}"/>
    <cellStyle name="アクセント 2" xfId="57" builtinId="33" customBuiltin="1"/>
    <cellStyle name="アクセント 2 2" xfId="58" xr:uid="{00000000-0005-0000-0000-000039000000}"/>
    <cellStyle name="アクセント 3" xfId="59" builtinId="37" customBuiltin="1"/>
    <cellStyle name="アクセント 3 2" xfId="60" xr:uid="{00000000-0005-0000-0000-00003B000000}"/>
    <cellStyle name="アクセント 4" xfId="61" builtinId="41" customBuiltin="1"/>
    <cellStyle name="アクセント 4 2" xfId="62" xr:uid="{00000000-0005-0000-0000-00003D000000}"/>
    <cellStyle name="アクセント 5" xfId="63" builtinId="45" customBuiltin="1"/>
    <cellStyle name="アクセント 5 2" xfId="64" xr:uid="{00000000-0005-0000-0000-00003F000000}"/>
    <cellStyle name="アクセント 6" xfId="65" builtinId="49" customBuiltin="1"/>
    <cellStyle name="アクセント 6 2" xfId="66" xr:uid="{00000000-0005-0000-0000-000041000000}"/>
    <cellStyle name="タイトル" xfId="67" builtinId="15" customBuiltin="1"/>
    <cellStyle name="タイトル 2" xfId="68" xr:uid="{00000000-0005-0000-0000-000043000000}"/>
    <cellStyle name="チェック セル" xfId="69" builtinId="23" customBuiltin="1"/>
    <cellStyle name="チェック セル 2" xfId="70" xr:uid="{00000000-0005-0000-0000-000045000000}"/>
    <cellStyle name="どちらでもない" xfId="71" builtinId="28" customBuiltin="1"/>
    <cellStyle name="どちらでもない 2" xfId="72" xr:uid="{00000000-0005-0000-0000-000047000000}"/>
    <cellStyle name="メモ" xfId="73" builtinId="10" customBuiltin="1"/>
    <cellStyle name="メモ 2" xfId="74" xr:uid="{00000000-0005-0000-0000-000049000000}"/>
    <cellStyle name="リンク セル" xfId="75" builtinId="24" customBuiltin="1"/>
    <cellStyle name="リンク セル 2" xfId="76" xr:uid="{00000000-0005-0000-0000-00004B000000}"/>
    <cellStyle name="悪い" xfId="77" builtinId="27" customBuiltin="1"/>
    <cellStyle name="悪い 2" xfId="78" xr:uid="{00000000-0005-0000-0000-00004D000000}"/>
    <cellStyle name="計算" xfId="79" builtinId="22" customBuiltin="1"/>
    <cellStyle name="計算 2" xfId="80" xr:uid="{00000000-0005-0000-0000-00004F000000}"/>
    <cellStyle name="警告文" xfId="81" builtinId="11" customBuiltin="1"/>
    <cellStyle name="警告文 2" xfId="82" xr:uid="{00000000-0005-0000-0000-000051000000}"/>
    <cellStyle name="警告文 2 2" xfId="83" xr:uid="{00000000-0005-0000-0000-000052000000}"/>
    <cellStyle name="桁区切り" xfId="84" builtinId="6"/>
    <cellStyle name="桁区切り 2" xfId="85" xr:uid="{00000000-0005-0000-0000-000054000000}"/>
    <cellStyle name="桁区切り 3" xfId="86" xr:uid="{00000000-0005-0000-0000-000055000000}"/>
    <cellStyle name="桁区切り 4" xfId="189" xr:uid="{00000000-0005-0000-0000-000056000000}"/>
    <cellStyle name="桁区切り 5" xfId="193" xr:uid="{FC1CB3EF-EF11-47F5-A4E3-96FD78CA7114}"/>
    <cellStyle name="見出し 1" xfId="87" builtinId="16" customBuiltin="1"/>
    <cellStyle name="見出し 1 2" xfId="88" xr:uid="{00000000-0005-0000-0000-000058000000}"/>
    <cellStyle name="見出し 2" xfId="89" builtinId="17" customBuiltin="1"/>
    <cellStyle name="見出し 2 2" xfId="90" xr:uid="{00000000-0005-0000-0000-00005A000000}"/>
    <cellStyle name="見出し 3" xfId="91" builtinId="18" customBuiltin="1"/>
    <cellStyle name="見出し 3 2" xfId="92" xr:uid="{00000000-0005-0000-0000-00005C000000}"/>
    <cellStyle name="見出し 4" xfId="93" builtinId="19" customBuiltin="1"/>
    <cellStyle name="見出し 4 2" xfId="94" xr:uid="{00000000-0005-0000-0000-00005E000000}"/>
    <cellStyle name="集計" xfId="95" builtinId="25" customBuiltin="1"/>
    <cellStyle name="集計 2" xfId="96" xr:uid="{00000000-0005-0000-0000-000060000000}"/>
    <cellStyle name="出力" xfId="97" builtinId="21" customBuiltin="1"/>
    <cellStyle name="出力 2" xfId="98" xr:uid="{00000000-0005-0000-0000-000062000000}"/>
    <cellStyle name="説明文" xfId="99" builtinId="53" customBuiltin="1"/>
    <cellStyle name="説明文 2" xfId="100" xr:uid="{00000000-0005-0000-0000-000064000000}"/>
    <cellStyle name="入力" xfId="101" builtinId="20" customBuiltin="1"/>
    <cellStyle name="入力 2" xfId="102" xr:uid="{00000000-0005-0000-0000-000066000000}"/>
    <cellStyle name="標準" xfId="0" builtinId="0"/>
    <cellStyle name="標準 10" xfId="103" xr:uid="{00000000-0005-0000-0000-000068000000}"/>
    <cellStyle name="標準 11" xfId="104" xr:uid="{00000000-0005-0000-0000-000069000000}"/>
    <cellStyle name="標準 12" xfId="105" xr:uid="{00000000-0005-0000-0000-00006A000000}"/>
    <cellStyle name="標準 13" xfId="106" xr:uid="{00000000-0005-0000-0000-00006B000000}"/>
    <cellStyle name="標準 14" xfId="107" xr:uid="{00000000-0005-0000-0000-00006C000000}"/>
    <cellStyle name="標準 15" xfId="108" xr:uid="{00000000-0005-0000-0000-00006D000000}"/>
    <cellStyle name="標準 16" xfId="109" xr:uid="{00000000-0005-0000-0000-00006E000000}"/>
    <cellStyle name="標準 17" xfId="110" xr:uid="{00000000-0005-0000-0000-00006F000000}"/>
    <cellStyle name="標準 18" xfId="111" xr:uid="{00000000-0005-0000-0000-000070000000}"/>
    <cellStyle name="標準 19" xfId="112" xr:uid="{00000000-0005-0000-0000-000071000000}"/>
    <cellStyle name="標準 2" xfId="113" xr:uid="{00000000-0005-0000-0000-000072000000}"/>
    <cellStyle name="標準 20" xfId="114" xr:uid="{00000000-0005-0000-0000-000073000000}"/>
    <cellStyle name="標準 21" xfId="115" xr:uid="{00000000-0005-0000-0000-000074000000}"/>
    <cellStyle name="標準 22" xfId="116" xr:uid="{00000000-0005-0000-0000-000075000000}"/>
    <cellStyle name="標準 23" xfId="117" xr:uid="{00000000-0005-0000-0000-000076000000}"/>
    <cellStyle name="標準 24" xfId="118" xr:uid="{00000000-0005-0000-0000-000077000000}"/>
    <cellStyle name="標準 25" xfId="119" xr:uid="{00000000-0005-0000-0000-000078000000}"/>
    <cellStyle name="標準 26" xfId="120" xr:uid="{00000000-0005-0000-0000-000079000000}"/>
    <cellStyle name="標準 27" xfId="121" xr:uid="{00000000-0005-0000-0000-00007A000000}"/>
    <cellStyle name="標準 28" xfId="122" xr:uid="{00000000-0005-0000-0000-00007B000000}"/>
    <cellStyle name="標準 29" xfId="123" xr:uid="{00000000-0005-0000-0000-00007C000000}"/>
    <cellStyle name="標準 3" xfId="124" xr:uid="{00000000-0005-0000-0000-00007D000000}"/>
    <cellStyle name="標準 30" xfId="125" xr:uid="{00000000-0005-0000-0000-00007E000000}"/>
    <cellStyle name="標準 31" xfId="126" xr:uid="{00000000-0005-0000-0000-00007F000000}"/>
    <cellStyle name="標準 32" xfId="127" xr:uid="{00000000-0005-0000-0000-000080000000}"/>
    <cellStyle name="標準 33" xfId="128" xr:uid="{00000000-0005-0000-0000-000081000000}"/>
    <cellStyle name="標準 34" xfId="129" xr:uid="{00000000-0005-0000-0000-000082000000}"/>
    <cellStyle name="標準 35" xfId="130" xr:uid="{00000000-0005-0000-0000-000083000000}"/>
    <cellStyle name="標準 36" xfId="131" xr:uid="{00000000-0005-0000-0000-000084000000}"/>
    <cellStyle name="標準 37" xfId="132" xr:uid="{00000000-0005-0000-0000-000085000000}"/>
    <cellStyle name="標準 38" xfId="133" xr:uid="{00000000-0005-0000-0000-000086000000}"/>
    <cellStyle name="標準 39" xfId="134" xr:uid="{00000000-0005-0000-0000-000087000000}"/>
    <cellStyle name="標準 4" xfId="135" xr:uid="{00000000-0005-0000-0000-000088000000}"/>
    <cellStyle name="標準 40" xfId="136" xr:uid="{00000000-0005-0000-0000-000089000000}"/>
    <cellStyle name="標準 41" xfId="137" xr:uid="{00000000-0005-0000-0000-00008A000000}"/>
    <cellStyle name="標準 42" xfId="138" xr:uid="{00000000-0005-0000-0000-00008B000000}"/>
    <cellStyle name="標準 43" xfId="139" xr:uid="{00000000-0005-0000-0000-00008C000000}"/>
    <cellStyle name="標準 44" xfId="140" xr:uid="{00000000-0005-0000-0000-00008D000000}"/>
    <cellStyle name="標準 45" xfId="141" xr:uid="{00000000-0005-0000-0000-00008E000000}"/>
    <cellStyle name="標準 46" xfId="142" xr:uid="{00000000-0005-0000-0000-00008F000000}"/>
    <cellStyle name="標準 47" xfId="143" xr:uid="{00000000-0005-0000-0000-000090000000}"/>
    <cellStyle name="標準 48" xfId="144" xr:uid="{00000000-0005-0000-0000-000091000000}"/>
    <cellStyle name="標準 49" xfId="145" xr:uid="{00000000-0005-0000-0000-000092000000}"/>
    <cellStyle name="標準 5" xfId="146" xr:uid="{00000000-0005-0000-0000-000093000000}"/>
    <cellStyle name="標準 50" xfId="147" xr:uid="{00000000-0005-0000-0000-000094000000}"/>
    <cellStyle name="標準 51" xfId="148" xr:uid="{00000000-0005-0000-0000-000095000000}"/>
    <cellStyle name="標準 52" xfId="149" xr:uid="{00000000-0005-0000-0000-000096000000}"/>
    <cellStyle name="標準 53" xfId="150" xr:uid="{00000000-0005-0000-0000-000097000000}"/>
    <cellStyle name="標準 54" xfId="187" xr:uid="{00000000-0005-0000-0000-000098000000}"/>
    <cellStyle name="標準 55" xfId="192" xr:uid="{149EAFD2-776D-4ABC-B198-E88A747F11B3}"/>
    <cellStyle name="標準 56" xfId="194" xr:uid="{6050D917-50B8-4CF5-BCE7-B16597103DA6}"/>
    <cellStyle name="標準 6" xfId="151" xr:uid="{00000000-0005-0000-0000-000099000000}"/>
    <cellStyle name="標準 7" xfId="152" xr:uid="{00000000-0005-0000-0000-00009A000000}"/>
    <cellStyle name="標準 75" xfId="188" xr:uid="{00000000-0005-0000-0000-00009B000000}"/>
    <cellStyle name="標準 8" xfId="153" xr:uid="{00000000-0005-0000-0000-00009C000000}"/>
    <cellStyle name="標準 9" xfId="154" xr:uid="{00000000-0005-0000-0000-00009D000000}"/>
    <cellStyle name="標準_１８年度決算" xfId="155" xr:uid="{00000000-0005-0000-0000-00009E000000}"/>
    <cellStyle name="標準_１９年度決算" xfId="156" xr:uid="{00000000-0005-0000-0000-00009F000000}"/>
    <cellStyle name="標準_20年度決算" xfId="157" xr:uid="{00000000-0005-0000-0000-0000A0000000}"/>
    <cellStyle name="標準_20年度決算_1" xfId="158" xr:uid="{00000000-0005-0000-0000-0000A1000000}"/>
    <cellStyle name="標準_21年度予算" xfId="159" xr:uid="{00000000-0005-0000-0000-0000A2000000}"/>
    <cellStyle name="標準_21年度予算_1" xfId="160" xr:uid="{00000000-0005-0000-0000-0000A3000000}"/>
    <cellStyle name="標準_コンピュータ" xfId="161" xr:uid="{00000000-0005-0000-0000-0000A4000000}"/>
    <cellStyle name="標準_コンピュータ_1" xfId="162" xr:uid="{00000000-0005-0000-0000-0000A5000000}"/>
    <cellStyle name="標準_レファレンス" xfId="163" xr:uid="{00000000-0005-0000-0000-0000A6000000}"/>
    <cellStyle name="標準_レファレンス_1" xfId="164" xr:uid="{00000000-0005-0000-0000-0000A7000000}"/>
    <cellStyle name="標準_個人貸出Ⅰ" xfId="165" xr:uid="{00000000-0005-0000-0000-0000A8000000}"/>
    <cellStyle name="標準_個人貸出Ⅰ_1" xfId="166" xr:uid="{00000000-0005-0000-0000-0000A9000000}"/>
    <cellStyle name="標準_個人貸出Ⅱ" xfId="167" xr:uid="{00000000-0005-0000-0000-0000AA000000}"/>
    <cellStyle name="標準_個人貸出Ⅱ_1" xfId="168" xr:uid="{00000000-0005-0000-0000-0000AB000000}"/>
    <cellStyle name="標準_個人登録" xfId="169" xr:uid="{00000000-0005-0000-0000-0000AC000000}"/>
    <cellStyle name="標準_個人登録_1" xfId="170" xr:uid="{00000000-0005-0000-0000-0000AD000000}"/>
    <cellStyle name="標準_視聴覚資料" xfId="171" xr:uid="{00000000-0005-0000-0000-0000AE000000}"/>
    <cellStyle name="標準_視聴覚資料_1" xfId="172" xr:uid="{00000000-0005-0000-0000-0000AF000000}"/>
    <cellStyle name="標準_視聴覚利用" xfId="173" xr:uid="{00000000-0005-0000-0000-0000B0000000}"/>
    <cellStyle name="標準_視聴覚利用_1" xfId="174" xr:uid="{00000000-0005-0000-0000-0000B1000000}"/>
    <cellStyle name="標準_自動車図書館等" xfId="175" xr:uid="{00000000-0005-0000-0000-0000B2000000}"/>
    <cellStyle name="標準_自動車図書館等_1" xfId="176" xr:uid="{00000000-0005-0000-0000-0000B3000000}"/>
    <cellStyle name="標準_受入図書冊数" xfId="177" xr:uid="{00000000-0005-0000-0000-0000B4000000}"/>
    <cellStyle name="標準_受入図書冊数_1" xfId="178" xr:uid="{00000000-0005-0000-0000-0000B5000000}"/>
    <cellStyle name="標準_相互貸借 2" xfId="190" xr:uid="{00000000-0005-0000-0000-0000B6000000}"/>
    <cellStyle name="標準_相互貸借_1" xfId="191" xr:uid="{00000000-0005-0000-0000-0000B7000000}"/>
    <cellStyle name="標準_蔵書Ⅰ" xfId="179" xr:uid="{00000000-0005-0000-0000-0000B8000000}"/>
    <cellStyle name="標準_蔵書Ⅰ_1" xfId="180" xr:uid="{00000000-0005-0000-0000-0000B9000000}"/>
    <cellStyle name="標準_蔵書Ⅱ" xfId="181" xr:uid="{00000000-0005-0000-0000-0000BA000000}"/>
    <cellStyle name="標準_蔵書Ⅱ_1" xfId="182" xr:uid="{00000000-0005-0000-0000-0000BB000000}"/>
    <cellStyle name="標準_貸出サービス概況" xfId="183" xr:uid="{00000000-0005-0000-0000-0000BC000000}"/>
    <cellStyle name="標準_貸出サービス概況_1" xfId="184" xr:uid="{00000000-0005-0000-0000-0000BD000000}"/>
    <cellStyle name="良い" xfId="185" builtinId="26" customBuiltin="1"/>
    <cellStyle name="良い 2" xfId="186" xr:uid="{00000000-0005-0000-0000-0000BF000000}"/>
  </cellStyles>
  <dxfs count="0"/>
  <tableStyles count="0" defaultTableStyle="TableStyleMedium9" defaultPivotStyle="PivotStyleLight16"/>
  <colors>
    <mruColors>
      <color rgb="FFFFFFCC"/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9525</xdr:colOff>
      <xdr:row>2</xdr:row>
      <xdr:rowOff>0</xdr:rowOff>
    </xdr:to>
    <xdr:sp macro="" textlink="">
      <xdr:nvSpPr>
        <xdr:cNvPr id="40996" name="Line 1">
          <a:extLst>
            <a:ext uri="{FF2B5EF4-FFF2-40B4-BE49-F238E27FC236}">
              <a16:creationId xmlns:a16="http://schemas.microsoft.com/office/drawing/2014/main" id="{00000000-0008-0000-0E00-000024A00000}"/>
            </a:ext>
          </a:extLst>
        </xdr:cNvPr>
        <xdr:cNvSpPr>
          <a:spLocks noChangeShapeType="1"/>
        </xdr:cNvSpPr>
      </xdr:nvSpPr>
      <xdr:spPr bwMode="auto">
        <a:xfrm flipH="1" flipV="1">
          <a:off x="0" y="37147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9525</xdr:rowOff>
    </xdr:from>
    <xdr:to>
      <xdr:col>1</xdr:col>
      <xdr:colOff>9525</xdr:colOff>
      <xdr:row>5</xdr:row>
      <xdr:rowOff>0</xdr:rowOff>
    </xdr:to>
    <xdr:sp macro="" textlink="">
      <xdr:nvSpPr>
        <xdr:cNvPr id="40997" name="Line 4">
          <a:extLst>
            <a:ext uri="{FF2B5EF4-FFF2-40B4-BE49-F238E27FC236}">
              <a16:creationId xmlns:a16="http://schemas.microsoft.com/office/drawing/2014/main" id="{00000000-0008-0000-0E00-000025A00000}"/>
            </a:ext>
          </a:extLst>
        </xdr:cNvPr>
        <xdr:cNvSpPr>
          <a:spLocks noChangeShapeType="1"/>
        </xdr:cNvSpPr>
      </xdr:nvSpPr>
      <xdr:spPr bwMode="auto">
        <a:xfrm flipH="1" flipV="1">
          <a:off x="0" y="381000"/>
          <a:ext cx="676275" cy="904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0</xdr:col>
      <xdr:colOff>9525</xdr:colOff>
      <xdr:row>2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E00-0000B79A0000}"/>
            </a:ext>
          </a:extLst>
        </xdr:cNvPr>
        <xdr:cNvSpPr>
          <a:spLocks noChangeShapeType="1"/>
        </xdr:cNvSpPr>
      </xdr:nvSpPr>
      <xdr:spPr bwMode="auto">
        <a:xfrm flipH="1" flipV="1">
          <a:off x="0" y="37147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9525</xdr:rowOff>
    </xdr:from>
    <xdr:to>
      <xdr:col>1</xdr:col>
      <xdr:colOff>9525</xdr:colOff>
      <xdr:row>5</xdr:row>
      <xdr:rowOff>0</xdr:rowOff>
    </xdr:to>
    <xdr:sp macro="" textlink="">
      <xdr:nvSpPr>
        <xdr:cNvPr id="6" name="Line 4">
          <a:extLst>
            <a:ext uri="{FF2B5EF4-FFF2-40B4-BE49-F238E27FC236}">
              <a16:creationId xmlns:a16="http://schemas.microsoft.com/office/drawing/2014/main" id="{00000000-0008-0000-0E00-0000B89A0000}"/>
            </a:ext>
          </a:extLst>
        </xdr:cNvPr>
        <xdr:cNvSpPr>
          <a:spLocks noChangeShapeType="1"/>
        </xdr:cNvSpPr>
      </xdr:nvSpPr>
      <xdr:spPr bwMode="auto">
        <a:xfrm flipH="1" flipV="1">
          <a:off x="0" y="381000"/>
          <a:ext cx="676275" cy="904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0</xdr:col>
      <xdr:colOff>9525</xdr:colOff>
      <xdr:row>2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CA108E11-4241-4B20-B2E8-12A37C912548}"/>
            </a:ext>
          </a:extLst>
        </xdr:cNvPr>
        <xdr:cNvSpPr>
          <a:spLocks noChangeShapeType="1"/>
        </xdr:cNvSpPr>
      </xdr:nvSpPr>
      <xdr:spPr bwMode="auto">
        <a:xfrm flipH="1" flipV="1">
          <a:off x="0" y="361950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9525</xdr:rowOff>
    </xdr:from>
    <xdr:to>
      <xdr:col>1</xdr:col>
      <xdr:colOff>9525</xdr:colOff>
      <xdr:row>5</xdr:row>
      <xdr:rowOff>0</xdr:rowOff>
    </xdr:to>
    <xdr:sp macro="" textlink="">
      <xdr:nvSpPr>
        <xdr:cNvPr id="3" name="Line 4">
          <a:extLst>
            <a:ext uri="{FF2B5EF4-FFF2-40B4-BE49-F238E27FC236}">
              <a16:creationId xmlns:a16="http://schemas.microsoft.com/office/drawing/2014/main" id="{535C35BD-7866-4C78-B9B0-4F571C1DC830}"/>
            </a:ext>
          </a:extLst>
        </xdr:cNvPr>
        <xdr:cNvSpPr>
          <a:spLocks noChangeShapeType="1"/>
        </xdr:cNvSpPr>
      </xdr:nvSpPr>
      <xdr:spPr bwMode="auto">
        <a:xfrm flipH="1" flipV="1">
          <a:off x="0" y="371475"/>
          <a:ext cx="619125" cy="904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0</xdr:col>
      <xdr:colOff>9525</xdr:colOff>
      <xdr:row>2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5873D817-23B8-4EA7-8F9F-096892775939}"/>
            </a:ext>
          </a:extLst>
        </xdr:cNvPr>
        <xdr:cNvSpPr>
          <a:spLocks noChangeShapeType="1"/>
        </xdr:cNvSpPr>
      </xdr:nvSpPr>
      <xdr:spPr bwMode="auto">
        <a:xfrm flipH="1" flipV="1">
          <a:off x="0" y="361950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9525</xdr:rowOff>
    </xdr:from>
    <xdr:to>
      <xdr:col>1</xdr:col>
      <xdr:colOff>9525</xdr:colOff>
      <xdr:row>5</xdr:row>
      <xdr:rowOff>0</xdr:rowOff>
    </xdr:to>
    <xdr:sp macro="" textlink="">
      <xdr:nvSpPr>
        <xdr:cNvPr id="7" name="Line 4">
          <a:extLst>
            <a:ext uri="{FF2B5EF4-FFF2-40B4-BE49-F238E27FC236}">
              <a16:creationId xmlns:a16="http://schemas.microsoft.com/office/drawing/2014/main" id="{41794225-2DC0-4E57-822B-9964A7BDDC0C}"/>
            </a:ext>
          </a:extLst>
        </xdr:cNvPr>
        <xdr:cNvSpPr>
          <a:spLocks noChangeShapeType="1"/>
        </xdr:cNvSpPr>
      </xdr:nvSpPr>
      <xdr:spPr bwMode="auto">
        <a:xfrm flipH="1" flipV="1">
          <a:off x="0" y="371475"/>
          <a:ext cx="619125" cy="904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0</xdr:col>
      <xdr:colOff>9525</xdr:colOff>
      <xdr:row>2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7D5433F5-B259-43A6-8E65-F61B2444F195}"/>
            </a:ext>
          </a:extLst>
        </xdr:cNvPr>
        <xdr:cNvSpPr>
          <a:spLocks noChangeShapeType="1"/>
        </xdr:cNvSpPr>
      </xdr:nvSpPr>
      <xdr:spPr bwMode="auto">
        <a:xfrm flipH="1" flipV="1">
          <a:off x="0" y="361950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9525</xdr:rowOff>
    </xdr:from>
    <xdr:to>
      <xdr:col>1</xdr:col>
      <xdr:colOff>9525</xdr:colOff>
      <xdr:row>5</xdr:row>
      <xdr:rowOff>0</xdr:rowOff>
    </xdr:to>
    <xdr:sp macro="" textlink="">
      <xdr:nvSpPr>
        <xdr:cNvPr id="9" name="Line 4">
          <a:extLst>
            <a:ext uri="{FF2B5EF4-FFF2-40B4-BE49-F238E27FC236}">
              <a16:creationId xmlns:a16="http://schemas.microsoft.com/office/drawing/2014/main" id="{AFC77329-5001-403E-A6AA-B81DA5FF512F}"/>
            </a:ext>
          </a:extLst>
        </xdr:cNvPr>
        <xdr:cNvSpPr>
          <a:spLocks noChangeShapeType="1"/>
        </xdr:cNvSpPr>
      </xdr:nvSpPr>
      <xdr:spPr bwMode="auto">
        <a:xfrm flipH="1" flipV="1">
          <a:off x="0" y="371475"/>
          <a:ext cx="619125" cy="904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0</xdr:col>
      <xdr:colOff>9525</xdr:colOff>
      <xdr:row>2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F22297AF-20F9-46EB-96C0-DC8F8CDF25DC}"/>
            </a:ext>
          </a:extLst>
        </xdr:cNvPr>
        <xdr:cNvSpPr>
          <a:spLocks noChangeShapeType="1"/>
        </xdr:cNvSpPr>
      </xdr:nvSpPr>
      <xdr:spPr bwMode="auto">
        <a:xfrm flipH="1" flipV="1">
          <a:off x="0" y="361950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9525</xdr:rowOff>
    </xdr:from>
    <xdr:to>
      <xdr:col>1</xdr:col>
      <xdr:colOff>9525</xdr:colOff>
      <xdr:row>5</xdr:row>
      <xdr:rowOff>0</xdr:rowOff>
    </xdr:to>
    <xdr:sp macro="" textlink="">
      <xdr:nvSpPr>
        <xdr:cNvPr id="11" name="Line 4">
          <a:extLst>
            <a:ext uri="{FF2B5EF4-FFF2-40B4-BE49-F238E27FC236}">
              <a16:creationId xmlns:a16="http://schemas.microsoft.com/office/drawing/2014/main" id="{F334DFC0-455A-4E19-83D8-A8E5B6EF13A6}"/>
            </a:ext>
          </a:extLst>
        </xdr:cNvPr>
        <xdr:cNvSpPr>
          <a:spLocks noChangeShapeType="1"/>
        </xdr:cNvSpPr>
      </xdr:nvSpPr>
      <xdr:spPr bwMode="auto">
        <a:xfrm flipH="1" flipV="1">
          <a:off x="0" y="371475"/>
          <a:ext cx="619125" cy="904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0"/>
  <sheetViews>
    <sheetView tabSelected="1" view="pageBreakPreview" zoomScale="50" zoomScaleNormal="75" zoomScaleSheetLayoutView="50" workbookViewId="0">
      <selection activeCell="AC1" sqref="AC1:AC1048576"/>
    </sheetView>
  </sheetViews>
  <sheetFormatPr defaultColWidth="9" defaultRowHeight="13"/>
  <cols>
    <col min="1" max="1" width="2.7265625" style="1" customWidth="1"/>
    <col min="2" max="2" width="9" style="10"/>
    <col min="3" max="3" width="11" style="1" bestFit="1" customWidth="1"/>
    <col min="4" max="6" width="8.36328125" style="1" customWidth="1"/>
    <col min="7" max="7" width="10.36328125" style="1" customWidth="1"/>
    <col min="8" max="9" width="8.36328125" style="1" customWidth="1"/>
    <col min="10" max="10" width="7.26953125" style="34" customWidth="1"/>
    <col min="11" max="12" width="10.36328125" style="1" customWidth="1"/>
    <col min="13" max="14" width="8.36328125" style="1" customWidth="1"/>
    <col min="15" max="15" width="11" style="1" bestFit="1" customWidth="1"/>
    <col min="16" max="16" width="8.36328125" style="1" customWidth="1"/>
    <col min="17" max="17" width="9.08984375" style="1" customWidth="1"/>
    <col min="18" max="18" width="10.36328125" style="1" customWidth="1"/>
    <col min="19" max="19" width="11.26953125" style="1" customWidth="1"/>
    <col min="20" max="20" width="8.36328125" style="1" customWidth="1"/>
    <col min="21" max="21" width="9.7265625" style="1" customWidth="1"/>
    <col min="22" max="22" width="13" style="1" bestFit="1" customWidth="1"/>
    <col min="23" max="23" width="10.453125" style="1" customWidth="1"/>
    <col min="24" max="25" width="8.36328125" style="1" customWidth="1"/>
    <col min="26" max="26" width="8.36328125" style="36" customWidth="1"/>
    <col min="27" max="27" width="33" style="34" customWidth="1"/>
    <col min="28" max="16384" width="9" style="1"/>
  </cols>
  <sheetData>
    <row r="1" spans="1:27" ht="14.5" thickBot="1">
      <c r="A1" s="70" t="s">
        <v>245</v>
      </c>
      <c r="B1" s="25"/>
      <c r="D1" s="64"/>
      <c r="AA1" s="34" t="s">
        <v>566</v>
      </c>
    </row>
    <row r="2" spans="1:27" ht="14.15" customHeight="1">
      <c r="A2" s="1013" t="s">
        <v>243</v>
      </c>
      <c r="B2" s="1014"/>
      <c r="C2" s="876" t="s">
        <v>12</v>
      </c>
      <c r="D2" s="877" t="s">
        <v>370</v>
      </c>
      <c r="E2" s="81"/>
      <c r="F2" s="81"/>
      <c r="G2" s="878" t="s">
        <v>34</v>
      </c>
      <c r="H2" s="879" t="s">
        <v>286</v>
      </c>
      <c r="I2" s="878"/>
      <c r="J2" s="1019" t="s">
        <v>35</v>
      </c>
      <c r="K2" s="880" t="s">
        <v>371</v>
      </c>
      <c r="L2" s="879" t="s">
        <v>372</v>
      </c>
      <c r="M2" s="81"/>
      <c r="N2" s="81"/>
      <c r="O2" s="81"/>
      <c r="P2" s="82"/>
      <c r="Q2" s="82"/>
      <c r="R2" s="881" t="s">
        <v>34</v>
      </c>
      <c r="S2" s="882" t="s">
        <v>373</v>
      </c>
      <c r="T2" s="81" t="s">
        <v>374</v>
      </c>
      <c r="U2" s="81"/>
      <c r="V2" s="81"/>
      <c r="W2" s="82"/>
      <c r="X2" s="874"/>
      <c r="Y2" s="878" t="s">
        <v>36</v>
      </c>
      <c r="Z2" s="883" t="s">
        <v>37</v>
      </c>
      <c r="AA2" s="884" t="s">
        <v>20</v>
      </c>
    </row>
    <row r="3" spans="1:27" ht="14.15" customHeight="1">
      <c r="A3" s="1015"/>
      <c r="B3" s="1016"/>
      <c r="C3" s="885"/>
      <c r="D3" s="1008" t="s">
        <v>38</v>
      </c>
      <c r="E3" s="1021" t="s">
        <v>4</v>
      </c>
      <c r="F3" s="1023" t="s">
        <v>39</v>
      </c>
      <c r="G3" s="1010" t="s">
        <v>40</v>
      </c>
      <c r="H3" s="872"/>
      <c r="I3" s="1023" t="s">
        <v>41</v>
      </c>
      <c r="J3" s="1020"/>
      <c r="K3" s="872"/>
      <c r="L3" s="888" t="s">
        <v>375</v>
      </c>
      <c r="M3" s="889"/>
      <c r="N3" s="889"/>
      <c r="O3" s="890"/>
      <c r="P3" s="1021" t="s">
        <v>4</v>
      </c>
      <c r="Q3" s="1023" t="s">
        <v>39</v>
      </c>
      <c r="R3" s="1010" t="s">
        <v>40</v>
      </c>
      <c r="S3" s="889" t="s">
        <v>376</v>
      </c>
      <c r="T3" s="889"/>
      <c r="U3" s="890"/>
      <c r="V3" s="890"/>
      <c r="W3" s="23"/>
      <c r="X3" s="886" t="s">
        <v>186</v>
      </c>
      <c r="Y3" s="887" t="s">
        <v>42</v>
      </c>
      <c r="Z3" s="891" t="s">
        <v>43</v>
      </c>
      <c r="AA3" s="83"/>
    </row>
    <row r="4" spans="1:27" ht="19">
      <c r="A4" s="1017"/>
      <c r="B4" s="1018"/>
      <c r="C4" s="873" t="s">
        <v>34</v>
      </c>
      <c r="D4" s="1010"/>
      <c r="E4" s="1022"/>
      <c r="F4" s="1024"/>
      <c r="G4" s="1010"/>
      <c r="H4" s="872"/>
      <c r="I4" s="1024"/>
      <c r="J4" s="893" t="s">
        <v>44</v>
      </c>
      <c r="K4" s="873" t="s">
        <v>377</v>
      </c>
      <c r="L4" s="9" t="s">
        <v>9</v>
      </c>
      <c r="M4" s="32" t="s">
        <v>275</v>
      </c>
      <c r="N4" s="31" t="s">
        <v>10</v>
      </c>
      <c r="O4" s="9" t="s">
        <v>11</v>
      </c>
      <c r="P4" s="1025"/>
      <c r="Q4" s="1026"/>
      <c r="R4" s="1027"/>
      <c r="S4" s="80" t="s">
        <v>45</v>
      </c>
      <c r="T4" s="80" t="s">
        <v>46</v>
      </c>
      <c r="U4" s="895" t="s">
        <v>5</v>
      </c>
      <c r="V4" s="872" t="s">
        <v>23</v>
      </c>
      <c r="W4" s="896" t="s">
        <v>378</v>
      </c>
      <c r="X4" s="892" t="s">
        <v>47</v>
      </c>
      <c r="Y4" s="894" t="s">
        <v>47</v>
      </c>
      <c r="Z4" s="891" t="s">
        <v>12</v>
      </c>
      <c r="AA4" s="897"/>
    </row>
    <row r="5" spans="1:27" ht="23.25" customHeight="1">
      <c r="A5" s="1002" t="s">
        <v>252</v>
      </c>
      <c r="B5" s="1003"/>
      <c r="C5" s="63">
        <v>323536</v>
      </c>
      <c r="D5" s="268">
        <f>SUM(D6:D8)</f>
        <v>174153</v>
      </c>
      <c r="E5" s="269"/>
      <c r="F5" s="270"/>
      <c r="G5" s="268">
        <f>SUM(G6:G8)</f>
        <v>174153</v>
      </c>
      <c r="H5" s="268" t="s">
        <v>136</v>
      </c>
      <c r="I5" s="268" t="s">
        <v>136</v>
      </c>
      <c r="J5" s="271">
        <f t="shared" ref="J5:O5" si="0">SUM(J6:J8)</f>
        <v>5354</v>
      </c>
      <c r="K5" s="272">
        <f t="shared" si="0"/>
        <v>415679</v>
      </c>
      <c r="L5" s="268">
        <f t="shared" si="0"/>
        <v>324968</v>
      </c>
      <c r="M5" s="268">
        <f t="shared" si="0"/>
        <v>9864</v>
      </c>
      <c r="N5" s="268">
        <f t="shared" si="0"/>
        <v>50004</v>
      </c>
      <c r="O5" s="268">
        <f t="shared" si="0"/>
        <v>384836</v>
      </c>
      <c r="P5" s="272">
        <v>0</v>
      </c>
      <c r="Q5" s="272">
        <f t="shared" ref="Q5" si="1">SUM(Q6:Q8)</f>
        <v>2658</v>
      </c>
      <c r="R5" s="268">
        <f>O5+Q5</f>
        <v>387494</v>
      </c>
      <c r="S5" s="268">
        <f t="shared" ref="S5" si="2">SUM(S6:S8)</f>
        <v>1576036</v>
      </c>
      <c r="T5" s="268">
        <f t="shared" ref="T5" si="3">SUM(T6:T8)</f>
        <v>0</v>
      </c>
      <c r="U5" s="268">
        <f t="shared" ref="U5" si="4">SUM(U6:U8)</f>
        <v>64</v>
      </c>
      <c r="V5" s="268">
        <f>SUM(S5:U5)</f>
        <v>1576100</v>
      </c>
      <c r="W5" s="268">
        <v>0</v>
      </c>
      <c r="X5" s="268">
        <f t="shared" ref="X5" si="5">SUM(X6:X8)</f>
        <v>21748</v>
      </c>
      <c r="Y5" s="268">
        <f t="shared" ref="Y5" si="6">SUM(Y6:Y8)</f>
        <v>1053</v>
      </c>
      <c r="Z5" s="273">
        <f>ROUNDDOWN(V5/C5,2)</f>
        <v>4.87</v>
      </c>
      <c r="AA5" s="274"/>
    </row>
    <row r="6" spans="1:27" ht="23.25" customHeight="1">
      <c r="A6" s="267"/>
      <c r="B6" s="66" t="s">
        <v>254</v>
      </c>
      <c r="C6" s="275"/>
      <c r="D6" s="276">
        <v>174153</v>
      </c>
      <c r="E6" s="276">
        <v>0</v>
      </c>
      <c r="F6" s="276" t="s">
        <v>413</v>
      </c>
      <c r="G6" s="276">
        <v>174153</v>
      </c>
      <c r="H6" s="276" t="s">
        <v>413</v>
      </c>
      <c r="I6" s="276" t="s">
        <v>413</v>
      </c>
      <c r="J6" s="277">
        <v>295</v>
      </c>
      <c r="K6" s="278">
        <v>96644</v>
      </c>
      <c r="L6" s="277">
        <v>72927</v>
      </c>
      <c r="M6" s="277">
        <v>1613</v>
      </c>
      <c r="N6" s="277">
        <v>2700</v>
      </c>
      <c r="O6" s="276">
        <v>77240</v>
      </c>
      <c r="P6" s="278">
        <v>0</v>
      </c>
      <c r="Q6" s="278">
        <v>2658</v>
      </c>
      <c r="R6" s="276">
        <v>79898</v>
      </c>
      <c r="S6" s="276">
        <v>289342</v>
      </c>
      <c r="T6" s="276">
        <v>0</v>
      </c>
      <c r="U6" s="276">
        <v>64</v>
      </c>
      <c r="V6" s="276">
        <v>289406</v>
      </c>
      <c r="W6" s="276" t="s">
        <v>413</v>
      </c>
      <c r="X6" s="276">
        <v>795</v>
      </c>
      <c r="Y6" s="276">
        <v>1053</v>
      </c>
      <c r="Z6" s="279"/>
      <c r="AA6" s="280"/>
    </row>
    <row r="7" spans="1:27" ht="23.25" customHeight="1">
      <c r="A7" s="84"/>
      <c r="B7" s="67" t="s">
        <v>249</v>
      </c>
      <c r="C7" s="24"/>
      <c r="D7" s="270">
        <v>0</v>
      </c>
      <c r="E7" s="270">
        <v>0</v>
      </c>
      <c r="F7" s="270">
        <v>0</v>
      </c>
      <c r="G7" s="270">
        <v>0</v>
      </c>
      <c r="H7" s="270" t="s">
        <v>413</v>
      </c>
      <c r="I7" s="270" t="s">
        <v>413</v>
      </c>
      <c r="J7" s="281">
        <v>331</v>
      </c>
      <c r="K7" s="270">
        <v>86249</v>
      </c>
      <c r="L7" s="270">
        <v>23126</v>
      </c>
      <c r="M7" s="270">
        <v>1110</v>
      </c>
      <c r="N7" s="270">
        <v>11198</v>
      </c>
      <c r="O7" s="270">
        <v>35434</v>
      </c>
      <c r="P7" s="270">
        <v>0</v>
      </c>
      <c r="Q7" s="270">
        <v>0</v>
      </c>
      <c r="R7" s="270">
        <v>35434</v>
      </c>
      <c r="S7" s="270">
        <v>203287</v>
      </c>
      <c r="T7" s="270">
        <v>0</v>
      </c>
      <c r="U7" s="270">
        <v>0</v>
      </c>
      <c r="V7" s="270">
        <v>203287</v>
      </c>
      <c r="W7" s="270" t="s">
        <v>413</v>
      </c>
      <c r="X7" s="270">
        <v>18329</v>
      </c>
      <c r="Y7" s="270">
        <v>0</v>
      </c>
      <c r="Z7" s="282"/>
      <c r="AA7" s="283"/>
    </row>
    <row r="8" spans="1:27" ht="23.25" customHeight="1">
      <c r="A8" s="284"/>
      <c r="B8" s="65" t="s">
        <v>251</v>
      </c>
      <c r="C8" s="285"/>
      <c r="D8" s="286">
        <v>0</v>
      </c>
      <c r="E8" s="286">
        <v>0</v>
      </c>
      <c r="F8" s="286">
        <v>0</v>
      </c>
      <c r="G8" s="286">
        <v>0</v>
      </c>
      <c r="H8" s="286" t="s">
        <v>413</v>
      </c>
      <c r="I8" s="286" t="s">
        <v>413</v>
      </c>
      <c r="J8" s="286">
        <v>4728</v>
      </c>
      <c r="K8" s="286">
        <v>232786</v>
      </c>
      <c r="L8" s="286">
        <v>228915</v>
      </c>
      <c r="M8" s="286">
        <v>7141</v>
      </c>
      <c r="N8" s="286">
        <v>36106</v>
      </c>
      <c r="O8" s="286">
        <v>272162</v>
      </c>
      <c r="P8" s="286">
        <v>0</v>
      </c>
      <c r="Q8" s="286">
        <v>0</v>
      </c>
      <c r="R8" s="286">
        <v>272162</v>
      </c>
      <c r="S8" s="286">
        <v>1083407</v>
      </c>
      <c r="T8" s="286">
        <v>0</v>
      </c>
      <c r="U8" s="286">
        <v>0</v>
      </c>
      <c r="V8" s="286">
        <v>1083407</v>
      </c>
      <c r="W8" s="286" t="s">
        <v>413</v>
      </c>
      <c r="X8" s="286">
        <v>2624</v>
      </c>
      <c r="Y8" s="286" t="s">
        <v>413</v>
      </c>
      <c r="Z8" s="287"/>
      <c r="AA8" s="288"/>
    </row>
    <row r="9" spans="1:27" ht="23.25" customHeight="1">
      <c r="A9" s="1002" t="s">
        <v>229</v>
      </c>
      <c r="B9" s="1003"/>
      <c r="C9" s="63">
        <v>363916</v>
      </c>
      <c r="D9" s="269">
        <f>SUM(D10:D15)</f>
        <v>122598</v>
      </c>
      <c r="E9" s="269">
        <f t="shared" ref="E9:F9" si="7">SUM(E10:E15)</f>
        <v>0</v>
      </c>
      <c r="F9" s="269">
        <f t="shared" si="7"/>
        <v>5575</v>
      </c>
      <c r="G9" s="268">
        <f>SUM(G10:G15)</f>
        <v>128173</v>
      </c>
      <c r="H9" s="269">
        <f t="shared" ref="H9:O9" si="8">SUM(H10:H15)</f>
        <v>34801</v>
      </c>
      <c r="I9" s="269">
        <f t="shared" si="8"/>
        <v>30479</v>
      </c>
      <c r="J9" s="408">
        <f t="shared" si="8"/>
        <v>1750</v>
      </c>
      <c r="K9" s="269">
        <f t="shared" si="8"/>
        <v>727911</v>
      </c>
      <c r="L9" s="269">
        <f t="shared" si="8"/>
        <v>392052</v>
      </c>
      <c r="M9" s="269">
        <f t="shared" si="8"/>
        <v>11498</v>
      </c>
      <c r="N9" s="269">
        <f t="shared" si="8"/>
        <v>37969</v>
      </c>
      <c r="O9" s="269">
        <f t="shared" si="8"/>
        <v>441519</v>
      </c>
      <c r="P9" s="269">
        <f t="shared" ref="P9" si="9">SUM(P10:P15)</f>
        <v>0</v>
      </c>
      <c r="Q9" s="269">
        <f t="shared" ref="Q9" si="10">SUM(Q10:Q15)</f>
        <v>44241</v>
      </c>
      <c r="R9" s="269">
        <f t="shared" ref="R9" si="11">SUM(R10:R15)</f>
        <v>485760</v>
      </c>
      <c r="S9" s="269">
        <f t="shared" ref="S9" si="12">SUM(S10:S15)</f>
        <v>1697833</v>
      </c>
      <c r="T9" s="269">
        <f t="shared" ref="T9" si="13">SUM(T10:T15)</f>
        <v>0</v>
      </c>
      <c r="U9" s="269">
        <f t="shared" ref="U9" si="14">SUM(U10:U15)</f>
        <v>111166</v>
      </c>
      <c r="V9" s="269">
        <f t="shared" ref="V9" si="15">SUM(V10:V15)</f>
        <v>1808999</v>
      </c>
      <c r="W9" s="269">
        <f t="shared" ref="W9" si="16">SUM(W10:W15)</f>
        <v>1598594</v>
      </c>
      <c r="X9" s="269">
        <f t="shared" ref="X9" si="17">SUM(X10:X15)</f>
        <v>12393</v>
      </c>
      <c r="Y9" s="269">
        <f t="shared" ref="Y9" si="18">SUM(Y10:Y15)</f>
        <v>1687</v>
      </c>
      <c r="Z9" s="273">
        <f>ROUNDDOWN(V9/C9,2)</f>
        <v>4.97</v>
      </c>
      <c r="AA9" s="85"/>
    </row>
    <row r="10" spans="1:27" s="69" customFormat="1" ht="23.25" customHeight="1">
      <c r="A10" s="84"/>
      <c r="B10" s="66" t="s">
        <v>238</v>
      </c>
      <c r="C10" s="275"/>
      <c r="D10" s="276">
        <v>90539</v>
      </c>
      <c r="E10" s="276">
        <v>0</v>
      </c>
      <c r="F10" s="276">
        <v>5575</v>
      </c>
      <c r="G10" s="276">
        <v>96114</v>
      </c>
      <c r="H10" s="276">
        <v>26061</v>
      </c>
      <c r="I10" s="276">
        <v>23057</v>
      </c>
      <c r="J10" s="289">
        <v>331</v>
      </c>
      <c r="K10" s="276">
        <v>506121</v>
      </c>
      <c r="L10" s="276">
        <v>281555</v>
      </c>
      <c r="M10" s="276">
        <v>9098</v>
      </c>
      <c r="N10" s="276">
        <v>26861</v>
      </c>
      <c r="O10" s="276">
        <v>317514</v>
      </c>
      <c r="P10" s="276">
        <v>0</v>
      </c>
      <c r="Q10" s="276">
        <v>44241</v>
      </c>
      <c r="R10" s="276">
        <v>361755</v>
      </c>
      <c r="S10" s="276">
        <v>1194198</v>
      </c>
      <c r="T10" s="276">
        <v>0</v>
      </c>
      <c r="U10" s="276">
        <v>111166</v>
      </c>
      <c r="V10" s="276">
        <v>1305364</v>
      </c>
      <c r="W10" s="276">
        <v>1168991</v>
      </c>
      <c r="X10" s="276">
        <v>4360</v>
      </c>
      <c r="Y10" s="276">
        <v>1450</v>
      </c>
      <c r="Z10" s="279"/>
      <c r="AA10" s="290"/>
    </row>
    <row r="11" spans="1:27" ht="23.25" customHeight="1">
      <c r="A11" s="84"/>
      <c r="B11" s="67" t="s">
        <v>239</v>
      </c>
      <c r="C11" s="24"/>
      <c r="D11" s="270">
        <v>4422</v>
      </c>
      <c r="E11" s="270">
        <v>0</v>
      </c>
      <c r="F11" s="270">
        <v>0</v>
      </c>
      <c r="G11" s="270">
        <v>4422</v>
      </c>
      <c r="H11" s="270">
        <v>1194</v>
      </c>
      <c r="I11" s="270">
        <v>1141</v>
      </c>
      <c r="J11" s="281">
        <v>284</v>
      </c>
      <c r="K11" s="270">
        <v>32730</v>
      </c>
      <c r="L11" s="270">
        <v>17063</v>
      </c>
      <c r="M11" s="270">
        <v>443</v>
      </c>
      <c r="N11" s="270">
        <v>1891</v>
      </c>
      <c r="O11" s="270">
        <v>19397</v>
      </c>
      <c r="P11" s="270">
        <v>0</v>
      </c>
      <c r="Q11" s="270">
        <v>0</v>
      </c>
      <c r="R11" s="270">
        <v>19397</v>
      </c>
      <c r="S11" s="270">
        <v>80645</v>
      </c>
      <c r="T11" s="270">
        <v>0</v>
      </c>
      <c r="U11" s="270">
        <v>0</v>
      </c>
      <c r="V11" s="270">
        <v>80645</v>
      </c>
      <c r="W11" s="270">
        <v>77667</v>
      </c>
      <c r="X11" s="270">
        <v>1541</v>
      </c>
      <c r="Y11" s="270">
        <v>21</v>
      </c>
      <c r="Z11" s="282"/>
      <c r="AA11" s="290"/>
    </row>
    <row r="12" spans="1:27" s="69" customFormat="1" ht="23.25" customHeight="1">
      <c r="A12" s="84"/>
      <c r="B12" s="67" t="s">
        <v>131</v>
      </c>
      <c r="C12" s="24"/>
      <c r="D12" s="270">
        <v>12026</v>
      </c>
      <c r="E12" s="270">
        <v>0</v>
      </c>
      <c r="F12" s="270">
        <v>0</v>
      </c>
      <c r="G12" s="270">
        <v>12026</v>
      </c>
      <c r="H12" s="270">
        <v>3409</v>
      </c>
      <c r="I12" s="270">
        <v>3085</v>
      </c>
      <c r="J12" s="281">
        <v>284</v>
      </c>
      <c r="K12" s="270">
        <v>84233</v>
      </c>
      <c r="L12" s="270">
        <v>42447</v>
      </c>
      <c r="M12" s="270">
        <v>937</v>
      </c>
      <c r="N12" s="270">
        <v>4724</v>
      </c>
      <c r="O12" s="270">
        <v>48108</v>
      </c>
      <c r="P12" s="270">
        <v>0</v>
      </c>
      <c r="Q12" s="270">
        <v>0</v>
      </c>
      <c r="R12" s="270">
        <v>48108</v>
      </c>
      <c r="S12" s="270">
        <v>199685</v>
      </c>
      <c r="T12" s="270">
        <v>0</v>
      </c>
      <c r="U12" s="270">
        <v>0</v>
      </c>
      <c r="V12" s="270">
        <v>199685</v>
      </c>
      <c r="W12" s="270">
        <v>175632</v>
      </c>
      <c r="X12" s="270">
        <v>3702</v>
      </c>
      <c r="Y12" s="270">
        <v>95</v>
      </c>
      <c r="Z12" s="282"/>
      <c r="AA12" s="290"/>
    </row>
    <row r="13" spans="1:27" ht="23.25" customHeight="1">
      <c r="A13" s="84"/>
      <c r="B13" s="67" t="s">
        <v>132</v>
      </c>
      <c r="C13" s="24"/>
      <c r="D13" s="270">
        <v>6758</v>
      </c>
      <c r="E13" s="270">
        <v>0</v>
      </c>
      <c r="F13" s="270">
        <v>0</v>
      </c>
      <c r="G13" s="270">
        <v>6758</v>
      </c>
      <c r="H13" s="270">
        <v>1945</v>
      </c>
      <c r="I13" s="270">
        <v>1155</v>
      </c>
      <c r="J13" s="281">
        <v>284</v>
      </c>
      <c r="K13" s="270">
        <v>39329</v>
      </c>
      <c r="L13" s="270">
        <v>23761</v>
      </c>
      <c r="M13" s="270">
        <v>457</v>
      </c>
      <c r="N13" s="270">
        <v>1547</v>
      </c>
      <c r="O13" s="270">
        <v>25765</v>
      </c>
      <c r="P13" s="270">
        <v>0</v>
      </c>
      <c r="Q13" s="270">
        <v>0</v>
      </c>
      <c r="R13" s="270">
        <v>25765</v>
      </c>
      <c r="S13" s="270">
        <v>99545</v>
      </c>
      <c r="T13" s="270">
        <v>0</v>
      </c>
      <c r="U13" s="270">
        <v>0</v>
      </c>
      <c r="V13" s="270">
        <v>99545</v>
      </c>
      <c r="W13" s="270">
        <v>64252</v>
      </c>
      <c r="X13" s="270">
        <v>601</v>
      </c>
      <c r="Y13" s="270">
        <v>62</v>
      </c>
      <c r="Z13" s="282"/>
      <c r="AA13" s="290"/>
    </row>
    <row r="14" spans="1:27" ht="23.25" customHeight="1">
      <c r="A14" s="84"/>
      <c r="B14" s="67" t="s">
        <v>135</v>
      </c>
      <c r="C14" s="24"/>
      <c r="D14" s="270">
        <v>4249</v>
      </c>
      <c r="E14" s="270">
        <v>0</v>
      </c>
      <c r="F14" s="270">
        <v>0</v>
      </c>
      <c r="G14" s="270">
        <v>4249</v>
      </c>
      <c r="H14" s="270">
        <v>1066</v>
      </c>
      <c r="I14" s="270">
        <v>983</v>
      </c>
      <c r="J14" s="281">
        <v>284</v>
      </c>
      <c r="K14" s="270">
        <v>30288</v>
      </c>
      <c r="L14" s="270">
        <v>11026</v>
      </c>
      <c r="M14" s="270">
        <v>185</v>
      </c>
      <c r="N14" s="270">
        <v>997</v>
      </c>
      <c r="O14" s="270">
        <v>12208</v>
      </c>
      <c r="P14" s="270">
        <v>0</v>
      </c>
      <c r="Q14" s="270">
        <v>0</v>
      </c>
      <c r="R14" s="270">
        <v>12208</v>
      </c>
      <c r="S14" s="270">
        <v>50013</v>
      </c>
      <c r="T14" s="270">
        <v>0</v>
      </c>
      <c r="U14" s="270">
        <v>0</v>
      </c>
      <c r="V14" s="270">
        <v>50013</v>
      </c>
      <c r="W14" s="270">
        <v>45156</v>
      </c>
      <c r="X14" s="270">
        <v>800</v>
      </c>
      <c r="Y14" s="270">
        <v>22</v>
      </c>
      <c r="Z14" s="282"/>
      <c r="AA14" s="290"/>
    </row>
    <row r="15" spans="1:27" ht="23.25" customHeight="1">
      <c r="A15" s="84"/>
      <c r="B15" s="65" t="s">
        <v>160</v>
      </c>
      <c r="C15" s="285"/>
      <c r="D15" s="286">
        <v>4604</v>
      </c>
      <c r="E15" s="286">
        <v>0</v>
      </c>
      <c r="F15" s="286">
        <v>0</v>
      </c>
      <c r="G15" s="286">
        <v>4604</v>
      </c>
      <c r="H15" s="286">
        <v>1126</v>
      </c>
      <c r="I15" s="286">
        <v>1058</v>
      </c>
      <c r="J15" s="409">
        <v>283</v>
      </c>
      <c r="K15" s="286">
        <v>35210</v>
      </c>
      <c r="L15" s="286">
        <v>16200</v>
      </c>
      <c r="M15" s="286">
        <v>378</v>
      </c>
      <c r="N15" s="286">
        <v>1949</v>
      </c>
      <c r="O15" s="286">
        <v>18527</v>
      </c>
      <c r="P15" s="286">
        <v>0</v>
      </c>
      <c r="Q15" s="286">
        <v>0</v>
      </c>
      <c r="R15" s="286">
        <v>18527</v>
      </c>
      <c r="S15" s="286">
        <v>73747</v>
      </c>
      <c r="T15" s="286">
        <v>0</v>
      </c>
      <c r="U15" s="286">
        <v>0</v>
      </c>
      <c r="V15" s="286">
        <v>73747</v>
      </c>
      <c r="W15" s="286">
        <v>66896</v>
      </c>
      <c r="X15" s="286">
        <v>1389</v>
      </c>
      <c r="Y15" s="286">
        <v>37</v>
      </c>
      <c r="Z15" s="287"/>
      <c r="AA15" s="410"/>
    </row>
    <row r="16" spans="1:27" ht="23.25" customHeight="1">
      <c r="A16" s="1002" t="s">
        <v>230</v>
      </c>
      <c r="B16" s="1003"/>
      <c r="C16" s="63">
        <v>96378</v>
      </c>
      <c r="D16" s="269">
        <f>SUM(D17:D18)</f>
        <v>67948</v>
      </c>
      <c r="E16" s="269">
        <f t="shared" ref="E16:J16" si="19">SUM(E17:E18)</f>
        <v>0</v>
      </c>
      <c r="F16" s="269">
        <f t="shared" si="19"/>
        <v>6753</v>
      </c>
      <c r="G16" s="269">
        <f t="shared" si="19"/>
        <v>74701</v>
      </c>
      <c r="H16" s="269">
        <f t="shared" si="19"/>
        <v>7135</v>
      </c>
      <c r="I16" s="269">
        <f t="shared" si="19"/>
        <v>6255</v>
      </c>
      <c r="J16" s="408">
        <f t="shared" si="19"/>
        <v>572</v>
      </c>
      <c r="K16" s="269" t="s">
        <v>136</v>
      </c>
      <c r="L16" s="269">
        <f t="shared" ref="L16:Y16" si="20">SUM(L17:L18)</f>
        <v>61028</v>
      </c>
      <c r="M16" s="269">
        <f t="shared" si="20"/>
        <v>1359</v>
      </c>
      <c r="N16" s="269">
        <f t="shared" si="20"/>
        <v>5094</v>
      </c>
      <c r="O16" s="269">
        <f t="shared" si="20"/>
        <v>67481</v>
      </c>
      <c r="P16" s="269">
        <f t="shared" si="20"/>
        <v>0</v>
      </c>
      <c r="Q16" s="269">
        <f t="shared" si="20"/>
        <v>2877</v>
      </c>
      <c r="R16" s="269">
        <f t="shared" si="20"/>
        <v>70358</v>
      </c>
      <c r="S16" s="269">
        <f t="shared" si="20"/>
        <v>252997</v>
      </c>
      <c r="T16" s="269">
        <f t="shared" si="20"/>
        <v>0</v>
      </c>
      <c r="U16" s="269">
        <f t="shared" si="20"/>
        <v>7804</v>
      </c>
      <c r="V16" s="269">
        <f t="shared" si="20"/>
        <v>260801</v>
      </c>
      <c r="W16" s="269">
        <f t="shared" si="20"/>
        <v>232176</v>
      </c>
      <c r="X16" s="269">
        <f t="shared" si="20"/>
        <v>18630</v>
      </c>
      <c r="Y16" s="269">
        <f t="shared" si="20"/>
        <v>546</v>
      </c>
      <c r="Z16" s="273">
        <f>ROUNDDOWN(V16/C16,2)</f>
        <v>2.7</v>
      </c>
      <c r="AA16" s="85"/>
    </row>
    <row r="17" spans="1:27" s="69" customFormat="1" ht="23.25" customHeight="1">
      <c r="A17" s="84"/>
      <c r="B17" s="66" t="s">
        <v>133</v>
      </c>
      <c r="C17" s="275"/>
      <c r="D17" s="276">
        <v>61257</v>
      </c>
      <c r="E17" s="276">
        <v>0</v>
      </c>
      <c r="F17" s="276">
        <v>6753</v>
      </c>
      <c r="G17" s="276">
        <v>68010</v>
      </c>
      <c r="H17" s="276">
        <v>7135</v>
      </c>
      <c r="I17" s="276">
        <v>6255</v>
      </c>
      <c r="J17" s="289">
        <v>286</v>
      </c>
      <c r="K17" s="276" t="s">
        <v>134</v>
      </c>
      <c r="L17" s="276">
        <v>50827</v>
      </c>
      <c r="M17" s="276">
        <v>997</v>
      </c>
      <c r="N17" s="276">
        <v>3555</v>
      </c>
      <c r="O17" s="276">
        <v>55379</v>
      </c>
      <c r="P17" s="276">
        <v>0</v>
      </c>
      <c r="Q17" s="276">
        <v>2877</v>
      </c>
      <c r="R17" s="276">
        <v>58256</v>
      </c>
      <c r="S17" s="276">
        <v>200741</v>
      </c>
      <c r="T17" s="276">
        <v>0</v>
      </c>
      <c r="U17" s="276">
        <v>7804</v>
      </c>
      <c r="V17" s="276">
        <v>208545</v>
      </c>
      <c r="W17" s="276">
        <v>188405</v>
      </c>
      <c r="X17" s="276">
        <v>17242</v>
      </c>
      <c r="Y17" s="276">
        <v>476</v>
      </c>
      <c r="Z17" s="279"/>
      <c r="AA17" s="290" t="s">
        <v>379</v>
      </c>
    </row>
    <row r="18" spans="1:27" ht="23.25" customHeight="1">
      <c r="A18" s="284"/>
      <c r="B18" s="65" t="s">
        <v>240</v>
      </c>
      <c r="C18" s="285"/>
      <c r="D18" s="409">
        <v>6691</v>
      </c>
      <c r="E18" s="286">
        <v>0</v>
      </c>
      <c r="F18" s="286">
        <v>0</v>
      </c>
      <c r="G18" s="409">
        <v>6691</v>
      </c>
      <c r="H18" s="409" t="s">
        <v>134</v>
      </c>
      <c r="I18" s="286" t="s">
        <v>134</v>
      </c>
      <c r="J18" s="409">
        <v>286</v>
      </c>
      <c r="K18" s="286" t="s">
        <v>134</v>
      </c>
      <c r="L18" s="286">
        <v>10201</v>
      </c>
      <c r="M18" s="286">
        <v>362</v>
      </c>
      <c r="N18" s="286">
        <v>1539</v>
      </c>
      <c r="O18" s="286">
        <v>12102</v>
      </c>
      <c r="P18" s="286">
        <v>0</v>
      </c>
      <c r="Q18" s="286">
        <v>0</v>
      </c>
      <c r="R18" s="286">
        <v>12102</v>
      </c>
      <c r="S18" s="286">
        <v>52256</v>
      </c>
      <c r="T18" s="286">
        <v>0</v>
      </c>
      <c r="U18" s="286">
        <v>0</v>
      </c>
      <c r="V18" s="286">
        <v>52256</v>
      </c>
      <c r="W18" s="286">
        <v>43771</v>
      </c>
      <c r="X18" s="286">
        <v>1388</v>
      </c>
      <c r="Y18" s="286">
        <v>70</v>
      </c>
      <c r="Z18" s="287"/>
      <c r="AA18" s="288"/>
    </row>
    <row r="19" spans="1:27" ht="23.25" customHeight="1">
      <c r="A19" s="1002" t="s">
        <v>231</v>
      </c>
      <c r="B19" s="1003"/>
      <c r="C19" s="63">
        <v>209656</v>
      </c>
      <c r="D19" s="269">
        <f>SUM(D20:D23)</f>
        <v>94412</v>
      </c>
      <c r="E19" s="269">
        <f t="shared" ref="E19:Y19" si="21">SUM(E20:E23)</f>
        <v>0</v>
      </c>
      <c r="F19" s="269">
        <f t="shared" si="21"/>
        <v>9883</v>
      </c>
      <c r="G19" s="269">
        <f t="shared" si="21"/>
        <v>104295</v>
      </c>
      <c r="H19" s="269" t="s">
        <v>558</v>
      </c>
      <c r="I19" s="269" t="s">
        <v>558</v>
      </c>
      <c r="J19" s="408">
        <f t="shared" si="21"/>
        <v>1146</v>
      </c>
      <c r="K19" s="269">
        <f t="shared" si="21"/>
        <v>513777</v>
      </c>
      <c r="L19" s="269">
        <f t="shared" si="21"/>
        <v>159728</v>
      </c>
      <c r="M19" s="269">
        <f t="shared" si="21"/>
        <v>5832</v>
      </c>
      <c r="N19" s="269">
        <f t="shared" si="21"/>
        <v>30627</v>
      </c>
      <c r="O19" s="269">
        <f t="shared" si="21"/>
        <v>196187</v>
      </c>
      <c r="P19" s="269">
        <f t="shared" si="21"/>
        <v>0</v>
      </c>
      <c r="Q19" s="269">
        <f t="shared" si="21"/>
        <v>25330</v>
      </c>
      <c r="R19" s="269">
        <f t="shared" si="21"/>
        <v>221517</v>
      </c>
      <c r="S19" s="269">
        <f t="shared" si="21"/>
        <v>776338</v>
      </c>
      <c r="T19" s="269">
        <f t="shared" si="21"/>
        <v>0</v>
      </c>
      <c r="U19" s="269">
        <f t="shared" si="21"/>
        <v>114503</v>
      </c>
      <c r="V19" s="269">
        <f t="shared" si="21"/>
        <v>890841</v>
      </c>
      <c r="W19" s="269">
        <f t="shared" si="21"/>
        <v>831574</v>
      </c>
      <c r="X19" s="269">
        <f t="shared" si="21"/>
        <v>73248</v>
      </c>
      <c r="Y19" s="269">
        <f t="shared" si="21"/>
        <v>3647</v>
      </c>
      <c r="Z19" s="273">
        <f>ROUNDDOWN(V19/C19,2)</f>
        <v>4.24</v>
      </c>
      <c r="AA19" s="991" t="s">
        <v>557</v>
      </c>
    </row>
    <row r="20" spans="1:27" ht="23.25" customHeight="1">
      <c r="A20" s="84"/>
      <c r="B20" s="66" t="s">
        <v>232</v>
      </c>
      <c r="C20" s="275"/>
      <c r="D20" s="276">
        <v>47098</v>
      </c>
      <c r="E20" s="276">
        <v>0</v>
      </c>
      <c r="F20" s="276">
        <v>9883</v>
      </c>
      <c r="G20" s="276">
        <v>56981</v>
      </c>
      <c r="H20" s="276" t="s">
        <v>136</v>
      </c>
      <c r="I20" s="276" t="s">
        <v>136</v>
      </c>
      <c r="J20" s="289">
        <v>274</v>
      </c>
      <c r="K20" s="276">
        <v>252148</v>
      </c>
      <c r="L20" s="276">
        <v>89427</v>
      </c>
      <c r="M20" s="276">
        <v>3103</v>
      </c>
      <c r="N20" s="276">
        <v>17270</v>
      </c>
      <c r="O20" s="276">
        <v>109800</v>
      </c>
      <c r="P20" s="276">
        <v>0</v>
      </c>
      <c r="Q20" s="276">
        <v>25330</v>
      </c>
      <c r="R20" s="276">
        <v>135130</v>
      </c>
      <c r="S20" s="276">
        <v>380569</v>
      </c>
      <c r="T20" s="276">
        <v>0</v>
      </c>
      <c r="U20" s="276">
        <v>114503</v>
      </c>
      <c r="V20" s="276">
        <v>495072</v>
      </c>
      <c r="W20" s="276">
        <v>467445</v>
      </c>
      <c r="X20" s="276">
        <v>63555</v>
      </c>
      <c r="Y20" s="276">
        <v>3298</v>
      </c>
      <c r="Z20" s="279"/>
      <c r="AA20" s="992"/>
    </row>
    <row r="21" spans="1:27" ht="23.25" customHeight="1">
      <c r="A21" s="84"/>
      <c r="B21" s="67" t="s">
        <v>218</v>
      </c>
      <c r="C21" s="24"/>
      <c r="D21" s="270">
        <v>10745</v>
      </c>
      <c r="E21" s="270">
        <v>0</v>
      </c>
      <c r="F21" s="270">
        <v>0</v>
      </c>
      <c r="G21" s="270">
        <v>10745</v>
      </c>
      <c r="H21" s="270" t="s">
        <v>136</v>
      </c>
      <c r="I21" s="270" t="s">
        <v>136</v>
      </c>
      <c r="J21" s="281">
        <v>313</v>
      </c>
      <c r="K21" s="270">
        <v>54358</v>
      </c>
      <c r="L21" s="270">
        <v>17493</v>
      </c>
      <c r="M21" s="270">
        <v>806</v>
      </c>
      <c r="N21" s="270">
        <v>4538</v>
      </c>
      <c r="O21" s="270">
        <v>22837</v>
      </c>
      <c r="P21" s="270">
        <v>0</v>
      </c>
      <c r="Q21" s="270">
        <v>0</v>
      </c>
      <c r="R21" s="270">
        <v>22837</v>
      </c>
      <c r="S21" s="270">
        <v>108136</v>
      </c>
      <c r="T21" s="270">
        <v>0</v>
      </c>
      <c r="U21" s="270">
        <v>0</v>
      </c>
      <c r="V21" s="270">
        <v>108136</v>
      </c>
      <c r="W21" s="270">
        <v>99467</v>
      </c>
      <c r="X21" s="270">
        <v>2629</v>
      </c>
      <c r="Y21" s="270">
        <v>82</v>
      </c>
      <c r="Z21" s="282"/>
      <c r="AA21" s="290"/>
    </row>
    <row r="22" spans="1:27" ht="23.25" customHeight="1">
      <c r="A22" s="84"/>
      <c r="B22" s="67" t="s">
        <v>220</v>
      </c>
      <c r="C22" s="24"/>
      <c r="D22" s="270">
        <v>22540</v>
      </c>
      <c r="E22" s="270">
        <v>0</v>
      </c>
      <c r="F22" s="270">
        <v>0</v>
      </c>
      <c r="G22" s="270">
        <v>22540</v>
      </c>
      <c r="H22" s="270" t="s">
        <v>136</v>
      </c>
      <c r="I22" s="270" t="s">
        <v>136</v>
      </c>
      <c r="J22" s="281">
        <v>280</v>
      </c>
      <c r="K22" s="270">
        <v>131719</v>
      </c>
      <c r="L22" s="270">
        <v>26882</v>
      </c>
      <c r="M22" s="270">
        <v>801</v>
      </c>
      <c r="N22" s="270">
        <v>5139</v>
      </c>
      <c r="O22" s="270">
        <v>32822</v>
      </c>
      <c r="P22" s="270">
        <v>0</v>
      </c>
      <c r="Q22" s="270">
        <v>0</v>
      </c>
      <c r="R22" s="270">
        <v>32822</v>
      </c>
      <c r="S22" s="270">
        <v>156853</v>
      </c>
      <c r="T22" s="270">
        <v>0</v>
      </c>
      <c r="U22" s="270">
        <v>0</v>
      </c>
      <c r="V22" s="270">
        <v>156853</v>
      </c>
      <c r="W22" s="270">
        <v>142705</v>
      </c>
      <c r="X22" s="270">
        <v>4023</v>
      </c>
      <c r="Y22" s="270">
        <v>157</v>
      </c>
      <c r="Z22" s="282"/>
      <c r="AA22" s="280"/>
    </row>
    <row r="23" spans="1:27" ht="23.25" customHeight="1">
      <c r="A23" s="284"/>
      <c r="B23" s="65" t="s">
        <v>217</v>
      </c>
      <c r="C23" s="285"/>
      <c r="D23" s="286">
        <v>14029</v>
      </c>
      <c r="E23" s="286">
        <v>0</v>
      </c>
      <c r="F23" s="286">
        <v>0</v>
      </c>
      <c r="G23" s="286">
        <v>14029</v>
      </c>
      <c r="H23" s="286" t="s">
        <v>136</v>
      </c>
      <c r="I23" s="286" t="s">
        <v>136</v>
      </c>
      <c r="J23" s="409">
        <v>279</v>
      </c>
      <c r="K23" s="286">
        <v>75552</v>
      </c>
      <c r="L23" s="286">
        <v>25926</v>
      </c>
      <c r="M23" s="286">
        <v>1122</v>
      </c>
      <c r="N23" s="286">
        <v>3680</v>
      </c>
      <c r="O23" s="286">
        <v>30728</v>
      </c>
      <c r="P23" s="286">
        <v>0</v>
      </c>
      <c r="Q23" s="286">
        <v>0</v>
      </c>
      <c r="R23" s="286">
        <v>30728</v>
      </c>
      <c r="S23" s="286">
        <v>130780</v>
      </c>
      <c r="T23" s="286">
        <v>0</v>
      </c>
      <c r="U23" s="286">
        <v>0</v>
      </c>
      <c r="V23" s="286">
        <v>130780</v>
      </c>
      <c r="W23" s="286">
        <v>121957</v>
      </c>
      <c r="X23" s="286">
        <v>3041</v>
      </c>
      <c r="Y23" s="286">
        <v>110</v>
      </c>
      <c r="Z23" s="287"/>
      <c r="AA23" s="410"/>
    </row>
    <row r="24" spans="1:27" ht="23.25" customHeight="1">
      <c r="A24" s="1002" t="s">
        <v>234</v>
      </c>
      <c r="B24" s="1003"/>
      <c r="C24" s="63">
        <v>221095</v>
      </c>
      <c r="D24" s="269">
        <f>SUM(D25:D29)</f>
        <v>122204</v>
      </c>
      <c r="E24" s="269">
        <f t="shared" ref="E24:Y24" si="22">SUM(E25:E29)</f>
        <v>0</v>
      </c>
      <c r="F24" s="269">
        <f t="shared" si="22"/>
        <v>0</v>
      </c>
      <c r="G24" s="269">
        <f t="shared" si="22"/>
        <v>104739</v>
      </c>
      <c r="H24" s="269">
        <f t="shared" si="22"/>
        <v>22390</v>
      </c>
      <c r="I24" s="269">
        <f t="shared" si="22"/>
        <v>19062</v>
      </c>
      <c r="J24" s="408">
        <f t="shared" si="22"/>
        <v>1398</v>
      </c>
      <c r="K24" s="269">
        <f t="shared" si="22"/>
        <v>689617</v>
      </c>
      <c r="L24" s="269">
        <f t="shared" si="22"/>
        <v>191368</v>
      </c>
      <c r="M24" s="269">
        <f t="shared" si="22"/>
        <v>12360</v>
      </c>
      <c r="N24" s="269">
        <f t="shared" si="22"/>
        <v>39063</v>
      </c>
      <c r="O24" s="269">
        <f t="shared" si="22"/>
        <v>242791</v>
      </c>
      <c r="P24" s="269">
        <f t="shared" si="22"/>
        <v>0</v>
      </c>
      <c r="Q24" s="269">
        <f t="shared" si="22"/>
        <v>0</v>
      </c>
      <c r="R24" s="269">
        <f t="shared" si="22"/>
        <v>242791</v>
      </c>
      <c r="S24" s="269">
        <f t="shared" si="22"/>
        <v>810527</v>
      </c>
      <c r="T24" s="269">
        <f t="shared" si="22"/>
        <v>0</v>
      </c>
      <c r="U24" s="269">
        <f t="shared" si="22"/>
        <v>0</v>
      </c>
      <c r="V24" s="269">
        <f t="shared" si="22"/>
        <v>810527</v>
      </c>
      <c r="W24" s="269">
        <f t="shared" si="22"/>
        <v>714527</v>
      </c>
      <c r="X24" s="269">
        <f t="shared" si="22"/>
        <v>16167</v>
      </c>
      <c r="Y24" s="269">
        <f t="shared" si="22"/>
        <v>1776</v>
      </c>
      <c r="Z24" s="273">
        <f>ROUNDDOWN(V24/C24,2)</f>
        <v>3.66</v>
      </c>
      <c r="AA24" s="85"/>
    </row>
    <row r="25" spans="1:27" ht="23.25" customHeight="1">
      <c r="A25" s="84"/>
      <c r="B25" s="66" t="s">
        <v>233</v>
      </c>
      <c r="C25" s="275"/>
      <c r="D25" s="496">
        <v>61851</v>
      </c>
      <c r="E25" s="496">
        <v>0</v>
      </c>
      <c r="F25" s="496">
        <v>0</v>
      </c>
      <c r="G25" s="496">
        <v>61851</v>
      </c>
      <c r="H25" s="496">
        <v>11317</v>
      </c>
      <c r="I25" s="496">
        <v>9710</v>
      </c>
      <c r="J25" s="497">
        <v>279</v>
      </c>
      <c r="K25" s="496">
        <v>204753</v>
      </c>
      <c r="L25" s="496">
        <v>92112</v>
      </c>
      <c r="M25" s="496">
        <v>6122</v>
      </c>
      <c r="N25" s="496">
        <v>15907</v>
      </c>
      <c r="O25" s="496">
        <v>114141</v>
      </c>
      <c r="P25" s="496">
        <v>0</v>
      </c>
      <c r="Q25" s="496">
        <v>0</v>
      </c>
      <c r="R25" s="496">
        <v>114141</v>
      </c>
      <c r="S25" s="496">
        <v>357128</v>
      </c>
      <c r="T25" s="496">
        <v>0</v>
      </c>
      <c r="U25" s="496">
        <v>0</v>
      </c>
      <c r="V25" s="496">
        <v>357128</v>
      </c>
      <c r="W25" s="496">
        <v>310628</v>
      </c>
      <c r="X25" s="496">
        <v>9919</v>
      </c>
      <c r="Y25" s="496">
        <v>1167</v>
      </c>
      <c r="Z25" s="279"/>
      <c r="AA25" s="498"/>
    </row>
    <row r="26" spans="1:27" ht="23.25" customHeight="1">
      <c r="A26" s="84"/>
      <c r="B26" s="67" t="s">
        <v>192</v>
      </c>
      <c r="C26" s="24"/>
      <c r="D26" s="270">
        <v>10884</v>
      </c>
      <c r="E26" s="270">
        <v>0</v>
      </c>
      <c r="F26" s="270">
        <v>0</v>
      </c>
      <c r="G26" s="270">
        <v>10884</v>
      </c>
      <c r="H26" s="270">
        <v>2309</v>
      </c>
      <c r="I26" s="270">
        <v>2106</v>
      </c>
      <c r="J26" s="281">
        <v>273</v>
      </c>
      <c r="K26" s="270">
        <v>51044</v>
      </c>
      <c r="L26" s="270">
        <v>17729</v>
      </c>
      <c r="M26" s="270">
        <v>1228</v>
      </c>
      <c r="N26" s="270">
        <v>4196</v>
      </c>
      <c r="O26" s="270">
        <v>23153</v>
      </c>
      <c r="P26" s="270">
        <v>0</v>
      </c>
      <c r="Q26" s="270">
        <v>0</v>
      </c>
      <c r="R26" s="270">
        <v>23153</v>
      </c>
      <c r="S26" s="270">
        <v>81005</v>
      </c>
      <c r="T26" s="270">
        <v>0</v>
      </c>
      <c r="U26" s="270">
        <v>0</v>
      </c>
      <c r="V26" s="270">
        <v>81005</v>
      </c>
      <c r="W26" s="270">
        <v>73215</v>
      </c>
      <c r="X26" s="270">
        <v>678</v>
      </c>
      <c r="Y26" s="270">
        <v>140</v>
      </c>
      <c r="Z26" s="282"/>
      <c r="AA26" s="290"/>
    </row>
    <row r="27" spans="1:27" ht="23.25" customHeight="1">
      <c r="A27" s="84"/>
      <c r="B27" s="67" t="s">
        <v>194</v>
      </c>
      <c r="C27" s="24"/>
      <c r="D27" s="270">
        <v>19518</v>
      </c>
      <c r="E27" s="270">
        <v>0</v>
      </c>
      <c r="F27" s="270">
        <v>0</v>
      </c>
      <c r="G27" s="270">
        <v>2053</v>
      </c>
      <c r="H27" s="270">
        <v>3599</v>
      </c>
      <c r="I27" s="270">
        <v>2897</v>
      </c>
      <c r="J27" s="281">
        <v>280</v>
      </c>
      <c r="K27" s="270">
        <v>192080</v>
      </c>
      <c r="L27" s="270">
        <v>53126</v>
      </c>
      <c r="M27" s="270">
        <v>2761</v>
      </c>
      <c r="N27" s="270">
        <v>11218</v>
      </c>
      <c r="O27" s="270">
        <v>67105</v>
      </c>
      <c r="P27" s="270">
        <v>0</v>
      </c>
      <c r="Q27" s="270">
        <v>0</v>
      </c>
      <c r="R27" s="270">
        <v>67105</v>
      </c>
      <c r="S27" s="270">
        <v>237067</v>
      </c>
      <c r="T27" s="270">
        <v>0</v>
      </c>
      <c r="U27" s="270">
        <v>0</v>
      </c>
      <c r="V27" s="270">
        <v>237067</v>
      </c>
      <c r="W27" s="270">
        <v>210733</v>
      </c>
      <c r="X27" s="270">
        <v>3263</v>
      </c>
      <c r="Y27" s="270">
        <v>347</v>
      </c>
      <c r="Z27" s="282"/>
      <c r="AA27" s="280"/>
    </row>
    <row r="28" spans="1:27" ht="23.25" customHeight="1">
      <c r="A28" s="84"/>
      <c r="B28" s="67" t="s">
        <v>242</v>
      </c>
      <c r="C28" s="24"/>
      <c r="D28" s="270">
        <v>12862</v>
      </c>
      <c r="E28" s="270">
        <v>0</v>
      </c>
      <c r="F28" s="270">
        <v>0</v>
      </c>
      <c r="G28" s="270">
        <v>12862</v>
      </c>
      <c r="H28" s="270">
        <v>2337</v>
      </c>
      <c r="I28" s="270">
        <v>2085</v>
      </c>
      <c r="J28" s="281">
        <v>277</v>
      </c>
      <c r="K28" s="270">
        <v>44427</v>
      </c>
      <c r="L28" s="270">
        <v>19420</v>
      </c>
      <c r="M28" s="270">
        <v>1461</v>
      </c>
      <c r="N28" s="270">
        <v>3863</v>
      </c>
      <c r="O28" s="270">
        <v>24744</v>
      </c>
      <c r="P28" s="270">
        <v>0</v>
      </c>
      <c r="Q28" s="270">
        <v>0</v>
      </c>
      <c r="R28" s="270">
        <v>24744</v>
      </c>
      <c r="S28" s="270">
        <v>85370</v>
      </c>
      <c r="T28" s="270">
        <v>0</v>
      </c>
      <c r="U28" s="270">
        <v>0</v>
      </c>
      <c r="V28" s="270">
        <v>85370</v>
      </c>
      <c r="W28" s="270">
        <v>76007</v>
      </c>
      <c r="X28" s="270">
        <v>2307</v>
      </c>
      <c r="Y28" s="270">
        <v>122</v>
      </c>
      <c r="Z28" s="282"/>
      <c r="AA28" s="290"/>
    </row>
    <row r="29" spans="1:27" ht="23.25" customHeight="1">
      <c r="A29" s="284"/>
      <c r="B29" s="65" t="s">
        <v>311</v>
      </c>
      <c r="C29" s="285"/>
      <c r="D29" s="286">
        <v>17089</v>
      </c>
      <c r="E29" s="286">
        <v>0</v>
      </c>
      <c r="F29" s="286">
        <v>0</v>
      </c>
      <c r="G29" s="286">
        <v>17089</v>
      </c>
      <c r="H29" s="286">
        <v>2828</v>
      </c>
      <c r="I29" s="286">
        <v>2264</v>
      </c>
      <c r="J29" s="409">
        <v>289</v>
      </c>
      <c r="K29" s="286">
        <v>197313</v>
      </c>
      <c r="L29" s="286">
        <v>8981</v>
      </c>
      <c r="M29" s="286">
        <v>788</v>
      </c>
      <c r="N29" s="286">
        <v>3879</v>
      </c>
      <c r="O29" s="286">
        <v>13648</v>
      </c>
      <c r="P29" s="286">
        <v>0</v>
      </c>
      <c r="Q29" s="286">
        <v>0</v>
      </c>
      <c r="R29" s="286">
        <v>13648</v>
      </c>
      <c r="S29" s="286">
        <v>49957</v>
      </c>
      <c r="T29" s="286">
        <v>0</v>
      </c>
      <c r="U29" s="286">
        <v>0</v>
      </c>
      <c r="V29" s="286">
        <v>49957</v>
      </c>
      <c r="W29" s="286">
        <v>43944</v>
      </c>
      <c r="X29" s="286">
        <v>0</v>
      </c>
      <c r="Y29" s="286">
        <v>0</v>
      </c>
      <c r="Z29" s="287"/>
      <c r="AA29" s="410"/>
    </row>
    <row r="30" spans="1:27" ht="23.25" customHeight="1">
      <c r="A30" s="995" t="s">
        <v>195</v>
      </c>
      <c r="B30" s="996"/>
      <c r="C30" s="63">
        <v>40855</v>
      </c>
      <c r="D30" s="564">
        <v>50900</v>
      </c>
      <c r="E30" s="564">
        <v>0</v>
      </c>
      <c r="F30" s="564">
        <v>0</v>
      </c>
      <c r="G30" s="564">
        <v>50900</v>
      </c>
      <c r="H30" s="564">
        <v>5227</v>
      </c>
      <c r="I30" s="564">
        <v>3974</v>
      </c>
      <c r="J30" s="565">
        <v>281</v>
      </c>
      <c r="K30" s="564" t="s">
        <v>136</v>
      </c>
      <c r="L30" s="564">
        <v>50138</v>
      </c>
      <c r="M30" s="564">
        <v>1408</v>
      </c>
      <c r="N30" s="564">
        <v>11976</v>
      </c>
      <c r="O30" s="564">
        <v>63522</v>
      </c>
      <c r="P30" s="564">
        <v>2458</v>
      </c>
      <c r="Q30" s="564">
        <v>328</v>
      </c>
      <c r="R30" s="564">
        <v>66308</v>
      </c>
      <c r="S30" s="564">
        <v>240736</v>
      </c>
      <c r="T30" s="564">
        <v>9415</v>
      </c>
      <c r="U30" s="564">
        <v>887</v>
      </c>
      <c r="V30" s="564">
        <v>251038</v>
      </c>
      <c r="W30" s="564">
        <v>186629</v>
      </c>
      <c r="X30" s="564">
        <v>11251</v>
      </c>
      <c r="Y30" s="564">
        <v>1291</v>
      </c>
      <c r="Z30" s="273">
        <f>ROUNDDOWN(V30/C30,2)</f>
        <v>6.14</v>
      </c>
      <c r="AA30" s="566"/>
    </row>
    <row r="31" spans="1:27" ht="23.25" customHeight="1">
      <c r="A31" s="995" t="s">
        <v>196</v>
      </c>
      <c r="B31" s="996"/>
      <c r="C31" s="285">
        <v>72664</v>
      </c>
      <c r="D31" s="567">
        <v>65722</v>
      </c>
      <c r="E31" s="567">
        <v>0</v>
      </c>
      <c r="F31" s="567">
        <v>0</v>
      </c>
      <c r="G31" s="567">
        <v>65722</v>
      </c>
      <c r="H31" s="567">
        <v>5153</v>
      </c>
      <c r="I31" s="567">
        <v>4512</v>
      </c>
      <c r="J31" s="568">
        <v>288</v>
      </c>
      <c r="K31" s="567" t="s">
        <v>136</v>
      </c>
      <c r="L31" s="567">
        <v>40831</v>
      </c>
      <c r="M31" s="567">
        <v>1033</v>
      </c>
      <c r="N31" s="567">
        <v>5070</v>
      </c>
      <c r="O31" s="567">
        <v>46934</v>
      </c>
      <c r="P31" s="567">
        <v>0</v>
      </c>
      <c r="Q31" s="567">
        <v>0</v>
      </c>
      <c r="R31" s="567">
        <v>46934</v>
      </c>
      <c r="S31" s="567">
        <v>197236</v>
      </c>
      <c r="T31" s="567">
        <v>0</v>
      </c>
      <c r="U31" s="567">
        <v>0</v>
      </c>
      <c r="V31" s="567">
        <v>197236</v>
      </c>
      <c r="W31" s="567">
        <v>174897</v>
      </c>
      <c r="X31" s="567">
        <v>19387</v>
      </c>
      <c r="Y31" s="567">
        <v>428</v>
      </c>
      <c r="Z31" s="287">
        <f>ROUNDDOWN(V31/C31,2)</f>
        <v>2.71</v>
      </c>
      <c r="AA31" s="569"/>
    </row>
    <row r="32" spans="1:27" ht="23.25" customHeight="1">
      <c r="A32" s="1002" t="s">
        <v>235</v>
      </c>
      <c r="B32" s="1003"/>
      <c r="C32" s="63">
        <v>69544</v>
      </c>
      <c r="D32" s="269">
        <f>SUM(D33:D34)</f>
        <v>40210</v>
      </c>
      <c r="E32" s="269">
        <f t="shared" ref="E32:G32" si="23">SUM(E33:E34)</f>
        <v>0</v>
      </c>
      <c r="F32" s="269">
        <f t="shared" si="23"/>
        <v>2957</v>
      </c>
      <c r="G32" s="269">
        <f t="shared" si="23"/>
        <v>43167</v>
      </c>
      <c r="H32" s="269" t="s">
        <v>136</v>
      </c>
      <c r="I32" s="269" t="s">
        <v>136</v>
      </c>
      <c r="J32" s="408">
        <f t="shared" ref="J32:Y32" si="24">SUM(J33:J34)</f>
        <v>559</v>
      </c>
      <c r="K32" s="269">
        <f t="shared" si="24"/>
        <v>91620</v>
      </c>
      <c r="L32" s="269">
        <f t="shared" si="24"/>
        <v>65230</v>
      </c>
      <c r="M32" s="269">
        <f t="shared" si="24"/>
        <v>2373</v>
      </c>
      <c r="N32" s="269">
        <f t="shared" si="24"/>
        <v>16240</v>
      </c>
      <c r="O32" s="269">
        <f t="shared" si="24"/>
        <v>83843</v>
      </c>
      <c r="P32" s="269">
        <f t="shared" si="24"/>
        <v>0</v>
      </c>
      <c r="Q32" s="269">
        <f t="shared" si="24"/>
        <v>13021</v>
      </c>
      <c r="R32" s="269">
        <f t="shared" si="24"/>
        <v>96864</v>
      </c>
      <c r="S32" s="269">
        <f t="shared" si="24"/>
        <v>247423</v>
      </c>
      <c r="T32" s="269">
        <f t="shared" si="24"/>
        <v>0</v>
      </c>
      <c r="U32" s="269">
        <f t="shared" si="24"/>
        <v>35489</v>
      </c>
      <c r="V32" s="269">
        <f t="shared" si="24"/>
        <v>282912</v>
      </c>
      <c r="W32" s="269">
        <f t="shared" si="24"/>
        <v>1645</v>
      </c>
      <c r="X32" s="269">
        <f t="shared" si="24"/>
        <v>6312</v>
      </c>
      <c r="Y32" s="269">
        <f t="shared" si="24"/>
        <v>638</v>
      </c>
      <c r="Z32" s="273">
        <f>ROUNDDOWN(V32/C32,2)</f>
        <v>4.0599999999999996</v>
      </c>
      <c r="AA32" s="85"/>
    </row>
    <row r="33" spans="1:27" ht="23.25" customHeight="1">
      <c r="A33" s="84"/>
      <c r="B33" s="66" t="s">
        <v>197</v>
      </c>
      <c r="C33" s="275"/>
      <c r="D33" s="276">
        <v>35488</v>
      </c>
      <c r="E33" s="276">
        <v>0</v>
      </c>
      <c r="F33" s="276">
        <v>2957</v>
      </c>
      <c r="G33" s="276">
        <v>38445</v>
      </c>
      <c r="H33" s="276" t="s">
        <v>136</v>
      </c>
      <c r="I33" s="276" t="s">
        <v>136</v>
      </c>
      <c r="J33" s="289">
        <v>283</v>
      </c>
      <c r="K33" s="276">
        <v>91620</v>
      </c>
      <c r="L33" s="276">
        <v>61191</v>
      </c>
      <c r="M33" s="276">
        <v>2223</v>
      </c>
      <c r="N33" s="276">
        <v>14367</v>
      </c>
      <c r="O33" s="276">
        <v>77781</v>
      </c>
      <c r="P33" s="276">
        <v>0</v>
      </c>
      <c r="Q33" s="276">
        <v>13021</v>
      </c>
      <c r="R33" s="276">
        <v>90802</v>
      </c>
      <c r="S33" s="276">
        <v>228318</v>
      </c>
      <c r="T33" s="276">
        <v>0</v>
      </c>
      <c r="U33" s="276">
        <v>35489</v>
      </c>
      <c r="V33" s="276">
        <v>263807</v>
      </c>
      <c r="W33" s="276" t="s">
        <v>553</v>
      </c>
      <c r="X33" s="276">
        <v>5465</v>
      </c>
      <c r="Y33" s="276">
        <v>616</v>
      </c>
      <c r="Z33" s="279"/>
      <c r="AA33" s="280"/>
    </row>
    <row r="34" spans="1:27" ht="23.25" customHeight="1">
      <c r="A34" s="284"/>
      <c r="B34" s="65" t="s">
        <v>198</v>
      </c>
      <c r="C34" s="285"/>
      <c r="D34" s="286">
        <v>4722</v>
      </c>
      <c r="E34" s="286">
        <v>0</v>
      </c>
      <c r="F34" s="286">
        <v>0</v>
      </c>
      <c r="G34" s="286">
        <v>4722</v>
      </c>
      <c r="H34" s="286">
        <v>6119</v>
      </c>
      <c r="I34" s="286">
        <v>2242</v>
      </c>
      <c r="J34" s="409">
        <v>276</v>
      </c>
      <c r="K34" s="286" t="s">
        <v>136</v>
      </c>
      <c r="L34" s="286">
        <v>4039</v>
      </c>
      <c r="M34" s="286">
        <v>150</v>
      </c>
      <c r="N34" s="286">
        <v>1873</v>
      </c>
      <c r="O34" s="286">
        <v>6062</v>
      </c>
      <c r="P34" s="286">
        <v>0</v>
      </c>
      <c r="Q34" s="286">
        <v>0</v>
      </c>
      <c r="R34" s="286">
        <v>6062</v>
      </c>
      <c r="S34" s="286">
        <v>19105</v>
      </c>
      <c r="T34" s="286">
        <v>0</v>
      </c>
      <c r="U34" s="286">
        <v>0</v>
      </c>
      <c r="V34" s="286">
        <v>19105</v>
      </c>
      <c r="W34" s="286">
        <v>1645</v>
      </c>
      <c r="X34" s="286">
        <v>847</v>
      </c>
      <c r="Y34" s="286">
        <v>22</v>
      </c>
      <c r="Z34" s="287"/>
      <c r="AA34" s="410"/>
    </row>
    <row r="35" spans="1:27" ht="23.25" customHeight="1">
      <c r="A35" s="995" t="s">
        <v>199</v>
      </c>
      <c r="B35" s="996"/>
      <c r="C35" s="63">
        <v>59440</v>
      </c>
      <c r="D35" s="564">
        <v>15542</v>
      </c>
      <c r="E35" s="564">
        <v>0</v>
      </c>
      <c r="F35" s="564">
        <v>0</v>
      </c>
      <c r="G35" s="564">
        <v>15542</v>
      </c>
      <c r="H35" s="564">
        <v>7167</v>
      </c>
      <c r="I35" s="564">
        <v>6039</v>
      </c>
      <c r="J35" s="565">
        <v>218</v>
      </c>
      <c r="K35" s="564">
        <v>209746</v>
      </c>
      <c r="L35" s="564">
        <v>61513</v>
      </c>
      <c r="M35" s="564">
        <v>1918</v>
      </c>
      <c r="N35" s="564">
        <v>6192</v>
      </c>
      <c r="O35" s="564">
        <v>69623</v>
      </c>
      <c r="P35" s="564">
        <v>0</v>
      </c>
      <c r="Q35" s="564">
        <v>0</v>
      </c>
      <c r="R35" s="564">
        <v>69623</v>
      </c>
      <c r="S35" s="564">
        <v>263118</v>
      </c>
      <c r="T35" s="564">
        <v>0</v>
      </c>
      <c r="U35" s="564">
        <v>0</v>
      </c>
      <c r="V35" s="564">
        <v>263118</v>
      </c>
      <c r="W35" s="564">
        <v>213012</v>
      </c>
      <c r="X35" s="564">
        <v>5744</v>
      </c>
      <c r="Y35" s="564">
        <v>435</v>
      </c>
      <c r="Z35" s="273">
        <f>ROUNDDOWN(V35/C35,2)</f>
        <v>4.42</v>
      </c>
      <c r="AA35" s="570"/>
    </row>
    <row r="36" spans="1:27" ht="23.25" customHeight="1">
      <c r="A36" s="995" t="s">
        <v>200</v>
      </c>
      <c r="B36" s="996"/>
      <c r="C36" s="285">
        <v>43913</v>
      </c>
      <c r="D36" s="286">
        <v>42302</v>
      </c>
      <c r="E36" s="286">
        <v>0</v>
      </c>
      <c r="F36" s="286">
        <v>0</v>
      </c>
      <c r="G36" s="286">
        <v>42302</v>
      </c>
      <c r="H36" s="286">
        <v>7617</v>
      </c>
      <c r="I36" s="286">
        <v>6958</v>
      </c>
      <c r="J36" s="409">
        <v>295</v>
      </c>
      <c r="K36" s="286">
        <v>81081</v>
      </c>
      <c r="L36" s="286">
        <v>38765</v>
      </c>
      <c r="M36" s="286">
        <v>1611</v>
      </c>
      <c r="N36" s="286">
        <v>19139</v>
      </c>
      <c r="O36" s="286">
        <v>59515</v>
      </c>
      <c r="P36" s="286">
        <v>0</v>
      </c>
      <c r="Q36" s="286">
        <v>0</v>
      </c>
      <c r="R36" s="286">
        <v>59515</v>
      </c>
      <c r="S36" s="286">
        <v>177643</v>
      </c>
      <c r="T36" s="286">
        <v>0</v>
      </c>
      <c r="U36" s="286">
        <v>0</v>
      </c>
      <c r="V36" s="286">
        <v>177643</v>
      </c>
      <c r="W36" s="286">
        <v>157574</v>
      </c>
      <c r="X36" s="286">
        <v>2474</v>
      </c>
      <c r="Y36" s="286">
        <v>284</v>
      </c>
      <c r="Z36" s="287">
        <f>ROUNDDOWN(V36/C36,2)</f>
        <v>4.04</v>
      </c>
      <c r="AA36" s="571"/>
    </row>
    <row r="37" spans="1:27" ht="23.25" customHeight="1">
      <c r="A37" s="1002" t="s">
        <v>236</v>
      </c>
      <c r="B37" s="1003"/>
      <c r="C37" s="63">
        <v>50633</v>
      </c>
      <c r="D37" s="269">
        <f>SUM(D38:D39)</f>
        <v>26766</v>
      </c>
      <c r="E37" s="269">
        <f t="shared" ref="E37:Y37" si="25">SUM(E38:E39)</f>
        <v>0</v>
      </c>
      <c r="F37" s="269">
        <f t="shared" si="25"/>
        <v>0</v>
      </c>
      <c r="G37" s="269">
        <f t="shared" si="25"/>
        <v>26766</v>
      </c>
      <c r="H37" s="269">
        <f t="shared" si="25"/>
        <v>5200</v>
      </c>
      <c r="I37" s="269">
        <f t="shared" si="25"/>
        <v>4892</v>
      </c>
      <c r="J37" s="408">
        <f t="shared" si="25"/>
        <v>573</v>
      </c>
      <c r="K37" s="269">
        <f t="shared" si="25"/>
        <v>66032</v>
      </c>
      <c r="L37" s="269">
        <f t="shared" si="25"/>
        <v>40447</v>
      </c>
      <c r="M37" s="269">
        <f t="shared" si="25"/>
        <v>1062</v>
      </c>
      <c r="N37" s="269">
        <f t="shared" si="25"/>
        <v>7163</v>
      </c>
      <c r="O37" s="269">
        <f t="shared" si="25"/>
        <v>48672</v>
      </c>
      <c r="P37" s="269">
        <f t="shared" si="25"/>
        <v>0</v>
      </c>
      <c r="Q37" s="269">
        <f t="shared" si="25"/>
        <v>0</v>
      </c>
      <c r="R37" s="269">
        <f t="shared" si="25"/>
        <v>48672</v>
      </c>
      <c r="S37" s="269">
        <f t="shared" si="25"/>
        <v>145467</v>
      </c>
      <c r="T37" s="269">
        <f t="shared" si="25"/>
        <v>0</v>
      </c>
      <c r="U37" s="269">
        <f t="shared" si="25"/>
        <v>0</v>
      </c>
      <c r="V37" s="269">
        <f t="shared" si="25"/>
        <v>145467</v>
      </c>
      <c r="W37" s="269">
        <f t="shared" si="25"/>
        <v>137712</v>
      </c>
      <c r="X37" s="269">
        <f t="shared" si="25"/>
        <v>2440</v>
      </c>
      <c r="Y37" s="269">
        <f t="shared" si="25"/>
        <v>345</v>
      </c>
      <c r="Z37" s="273">
        <f>ROUNDDOWN(V37/C37,2)</f>
        <v>2.87</v>
      </c>
      <c r="AA37" s="85"/>
    </row>
    <row r="38" spans="1:27" ht="23.25" customHeight="1">
      <c r="A38" s="84"/>
      <c r="B38" s="66" t="s">
        <v>201</v>
      </c>
      <c r="C38" s="275"/>
      <c r="D38" s="276">
        <v>15922</v>
      </c>
      <c r="E38" s="276">
        <v>0</v>
      </c>
      <c r="F38" s="276">
        <v>0</v>
      </c>
      <c r="G38" s="276">
        <v>15922</v>
      </c>
      <c r="H38" s="276">
        <v>3238</v>
      </c>
      <c r="I38" s="276">
        <v>3009</v>
      </c>
      <c r="J38" s="289">
        <v>280</v>
      </c>
      <c r="K38" s="276">
        <v>41009</v>
      </c>
      <c r="L38" s="276">
        <v>27030</v>
      </c>
      <c r="M38" s="276">
        <v>655</v>
      </c>
      <c r="N38" s="276">
        <v>4400</v>
      </c>
      <c r="O38" s="276">
        <v>32085</v>
      </c>
      <c r="P38" s="276">
        <v>0</v>
      </c>
      <c r="Q38" s="276">
        <v>0</v>
      </c>
      <c r="R38" s="276">
        <v>32085</v>
      </c>
      <c r="S38" s="276">
        <v>88798</v>
      </c>
      <c r="T38" s="276">
        <v>0</v>
      </c>
      <c r="U38" s="276">
        <v>0</v>
      </c>
      <c r="V38" s="276">
        <v>88798</v>
      </c>
      <c r="W38" s="276">
        <v>82848</v>
      </c>
      <c r="X38" s="276">
        <v>890</v>
      </c>
      <c r="Y38" s="276">
        <v>194</v>
      </c>
      <c r="Z38" s="279"/>
      <c r="AA38" s="280"/>
    </row>
    <row r="39" spans="1:27" ht="23.25" customHeight="1">
      <c r="A39" s="284"/>
      <c r="B39" s="65" t="s">
        <v>223</v>
      </c>
      <c r="C39" s="285"/>
      <c r="D39" s="286">
        <v>10844</v>
      </c>
      <c r="E39" s="286">
        <v>0</v>
      </c>
      <c r="F39" s="286">
        <v>0</v>
      </c>
      <c r="G39" s="286">
        <v>10844</v>
      </c>
      <c r="H39" s="286">
        <v>1962</v>
      </c>
      <c r="I39" s="286">
        <v>1883</v>
      </c>
      <c r="J39" s="409">
        <v>293</v>
      </c>
      <c r="K39" s="286">
        <v>25023</v>
      </c>
      <c r="L39" s="286">
        <v>13417</v>
      </c>
      <c r="M39" s="286">
        <v>407</v>
      </c>
      <c r="N39" s="286">
        <v>2763</v>
      </c>
      <c r="O39" s="286">
        <v>16587</v>
      </c>
      <c r="P39" s="286">
        <v>0</v>
      </c>
      <c r="Q39" s="286">
        <v>0</v>
      </c>
      <c r="R39" s="286">
        <v>16587</v>
      </c>
      <c r="S39" s="286">
        <v>56669</v>
      </c>
      <c r="T39" s="286">
        <v>0</v>
      </c>
      <c r="U39" s="286">
        <v>0</v>
      </c>
      <c r="V39" s="286">
        <v>56669</v>
      </c>
      <c r="W39" s="286">
        <v>54864</v>
      </c>
      <c r="X39" s="286">
        <v>1550</v>
      </c>
      <c r="Y39" s="286">
        <v>151</v>
      </c>
      <c r="Z39" s="572"/>
      <c r="AA39" s="571"/>
    </row>
    <row r="40" spans="1:27" ht="23.25" customHeight="1">
      <c r="A40" s="1002" t="s">
        <v>237</v>
      </c>
      <c r="B40" s="1003"/>
      <c r="C40" s="63">
        <v>47464</v>
      </c>
      <c r="D40" s="269">
        <f>SUM(D41:D42)</f>
        <v>13545</v>
      </c>
      <c r="E40" s="269">
        <f t="shared" ref="E40:Y40" si="26">SUM(E41:E42)</f>
        <v>0</v>
      </c>
      <c r="F40" s="269">
        <f t="shared" si="26"/>
        <v>0</v>
      </c>
      <c r="G40" s="269">
        <f t="shared" si="26"/>
        <v>13545</v>
      </c>
      <c r="H40" s="269">
        <f t="shared" si="26"/>
        <v>7605</v>
      </c>
      <c r="I40" s="269">
        <f t="shared" si="26"/>
        <v>5007</v>
      </c>
      <c r="J40" s="408">
        <f t="shared" si="26"/>
        <v>582</v>
      </c>
      <c r="K40" s="269">
        <f t="shared" si="26"/>
        <v>174344</v>
      </c>
      <c r="L40" s="269">
        <f t="shared" si="26"/>
        <v>47247</v>
      </c>
      <c r="M40" s="269">
        <f t="shared" si="26"/>
        <v>5215</v>
      </c>
      <c r="N40" s="269">
        <f t="shared" si="26"/>
        <v>10735</v>
      </c>
      <c r="O40" s="269">
        <f t="shared" si="26"/>
        <v>63197</v>
      </c>
      <c r="P40" s="269">
        <f t="shared" si="26"/>
        <v>0</v>
      </c>
      <c r="Q40" s="269">
        <f t="shared" si="26"/>
        <v>0</v>
      </c>
      <c r="R40" s="269">
        <f t="shared" si="26"/>
        <v>63197</v>
      </c>
      <c r="S40" s="269">
        <f t="shared" si="26"/>
        <v>297969</v>
      </c>
      <c r="T40" s="269">
        <f t="shared" si="26"/>
        <v>0</v>
      </c>
      <c r="U40" s="269">
        <f t="shared" si="26"/>
        <v>0</v>
      </c>
      <c r="V40" s="269">
        <f t="shared" si="26"/>
        <v>297969</v>
      </c>
      <c r="W40" s="269">
        <f t="shared" si="26"/>
        <v>191019</v>
      </c>
      <c r="X40" s="269">
        <f t="shared" si="26"/>
        <v>16241</v>
      </c>
      <c r="Y40" s="269">
        <f t="shared" si="26"/>
        <v>456</v>
      </c>
      <c r="Z40" s="273">
        <f>ROUNDDOWN(V40/C40,2)</f>
        <v>6.27</v>
      </c>
      <c r="AA40" s="85"/>
    </row>
    <row r="41" spans="1:27" ht="23.25" customHeight="1">
      <c r="A41" s="84"/>
      <c r="B41" s="66" t="s">
        <v>202</v>
      </c>
      <c r="C41" s="275"/>
      <c r="D41" s="276">
        <v>8124</v>
      </c>
      <c r="E41" s="276">
        <v>0</v>
      </c>
      <c r="F41" s="276">
        <v>0</v>
      </c>
      <c r="G41" s="276">
        <v>8124</v>
      </c>
      <c r="H41" s="276">
        <v>4408</v>
      </c>
      <c r="I41" s="276">
        <v>3120</v>
      </c>
      <c r="J41" s="289">
        <v>291</v>
      </c>
      <c r="K41" s="276">
        <v>94258</v>
      </c>
      <c r="L41" s="276">
        <v>26853</v>
      </c>
      <c r="M41" s="276">
        <v>2347</v>
      </c>
      <c r="N41" s="276">
        <v>6727</v>
      </c>
      <c r="O41" s="276">
        <v>35927</v>
      </c>
      <c r="P41" s="276">
        <v>0</v>
      </c>
      <c r="Q41" s="276">
        <v>0</v>
      </c>
      <c r="R41" s="276">
        <v>35927</v>
      </c>
      <c r="S41" s="276">
        <v>177431</v>
      </c>
      <c r="T41" s="276">
        <v>0</v>
      </c>
      <c r="U41" s="276">
        <v>0</v>
      </c>
      <c r="V41" s="276">
        <v>177431</v>
      </c>
      <c r="W41" s="276">
        <v>122563</v>
      </c>
      <c r="X41" s="276">
        <v>10462</v>
      </c>
      <c r="Y41" s="276">
        <v>231</v>
      </c>
      <c r="Z41" s="279"/>
      <c r="AA41" s="280"/>
    </row>
    <row r="42" spans="1:27" ht="23.25" customHeight="1">
      <c r="A42" s="284"/>
      <c r="B42" s="65" t="s">
        <v>203</v>
      </c>
      <c r="C42" s="285"/>
      <c r="D42" s="286">
        <v>5421</v>
      </c>
      <c r="E42" s="286">
        <v>0</v>
      </c>
      <c r="F42" s="286">
        <v>0</v>
      </c>
      <c r="G42" s="286">
        <v>5421</v>
      </c>
      <c r="H42" s="286">
        <v>3197</v>
      </c>
      <c r="I42" s="286">
        <v>1887</v>
      </c>
      <c r="J42" s="409">
        <v>291</v>
      </c>
      <c r="K42" s="286">
        <v>80086</v>
      </c>
      <c r="L42" s="286">
        <v>20394</v>
      </c>
      <c r="M42" s="286">
        <v>2868</v>
      </c>
      <c r="N42" s="286">
        <v>4008</v>
      </c>
      <c r="O42" s="286">
        <v>27270</v>
      </c>
      <c r="P42" s="286">
        <v>0</v>
      </c>
      <c r="Q42" s="286">
        <v>0</v>
      </c>
      <c r="R42" s="286">
        <v>27270</v>
      </c>
      <c r="S42" s="286">
        <v>120538</v>
      </c>
      <c r="T42" s="286">
        <v>0</v>
      </c>
      <c r="U42" s="286">
        <v>0</v>
      </c>
      <c r="V42" s="286">
        <v>120538</v>
      </c>
      <c r="W42" s="286">
        <v>68456</v>
      </c>
      <c r="X42" s="286">
        <v>5779</v>
      </c>
      <c r="Y42" s="286">
        <v>225</v>
      </c>
      <c r="Z42" s="287"/>
      <c r="AA42" s="571"/>
    </row>
    <row r="43" spans="1:27" ht="23.25" customHeight="1">
      <c r="A43" s="1007" t="s">
        <v>205</v>
      </c>
      <c r="B43" s="1008"/>
      <c r="C43" s="63">
        <v>22815</v>
      </c>
      <c r="D43" s="564">
        <v>7008</v>
      </c>
      <c r="E43" s="564">
        <v>0</v>
      </c>
      <c r="F43" s="564">
        <v>0</v>
      </c>
      <c r="G43" s="564">
        <v>7008</v>
      </c>
      <c r="H43" s="564">
        <v>3995</v>
      </c>
      <c r="I43" s="564">
        <v>2870</v>
      </c>
      <c r="J43" s="565">
        <v>274</v>
      </c>
      <c r="K43" s="564" t="s">
        <v>136</v>
      </c>
      <c r="L43" s="564">
        <v>34215</v>
      </c>
      <c r="M43" s="564">
        <v>1325</v>
      </c>
      <c r="N43" s="564">
        <v>12201</v>
      </c>
      <c r="O43" s="564">
        <v>47741</v>
      </c>
      <c r="P43" s="564">
        <v>0</v>
      </c>
      <c r="Q43" s="564">
        <v>0</v>
      </c>
      <c r="R43" s="564">
        <v>47741</v>
      </c>
      <c r="S43" s="564">
        <v>204912</v>
      </c>
      <c r="T43" s="564">
        <v>0</v>
      </c>
      <c r="U43" s="564">
        <v>0</v>
      </c>
      <c r="V43" s="564">
        <v>204912</v>
      </c>
      <c r="W43" s="564">
        <v>142712</v>
      </c>
      <c r="X43" s="564">
        <v>10178</v>
      </c>
      <c r="Y43" s="564">
        <v>236</v>
      </c>
      <c r="Z43" s="273">
        <f t="shared" ref="Z43:Z53" si="27">ROUNDDOWN(V43/C43,2)</f>
        <v>8.98</v>
      </c>
      <c r="AA43" s="570"/>
    </row>
    <row r="44" spans="1:27" ht="23.25" customHeight="1">
      <c r="A44" s="1009" t="s">
        <v>268</v>
      </c>
      <c r="B44" s="1010"/>
      <c r="C44" s="63">
        <v>954</v>
      </c>
      <c r="D44" s="270">
        <v>860</v>
      </c>
      <c r="E44" s="270">
        <v>0</v>
      </c>
      <c r="F44" s="270">
        <v>0</v>
      </c>
      <c r="G44" s="270">
        <v>860</v>
      </c>
      <c r="H44" s="270">
        <v>164</v>
      </c>
      <c r="I44" s="270">
        <v>159</v>
      </c>
      <c r="J44" s="281">
        <v>272</v>
      </c>
      <c r="K44" s="270">
        <v>5759</v>
      </c>
      <c r="L44" s="270">
        <v>1201</v>
      </c>
      <c r="M44" s="270"/>
      <c r="N44" s="270"/>
      <c r="O44" s="270">
        <v>1201</v>
      </c>
      <c r="P44" s="270">
        <v>0</v>
      </c>
      <c r="Q44" s="270">
        <v>0</v>
      </c>
      <c r="R44" s="270">
        <v>1201</v>
      </c>
      <c r="S44" s="270">
        <v>5862</v>
      </c>
      <c r="T44" s="270">
        <v>0</v>
      </c>
      <c r="U44" s="270">
        <v>0</v>
      </c>
      <c r="V44" s="270">
        <v>5862</v>
      </c>
      <c r="W44" s="270"/>
      <c r="X44" s="270">
        <v>99</v>
      </c>
      <c r="Y44" s="270">
        <v>2</v>
      </c>
      <c r="Z44" s="282">
        <f t="shared" si="27"/>
        <v>6.14</v>
      </c>
      <c r="AA44" s="280"/>
    </row>
    <row r="45" spans="1:27" ht="23.25" customHeight="1">
      <c r="A45" s="1009" t="s">
        <v>207</v>
      </c>
      <c r="B45" s="1010"/>
      <c r="C45" s="63">
        <v>1321</v>
      </c>
      <c r="D45" s="270">
        <v>1377</v>
      </c>
      <c r="E45" s="270">
        <v>0</v>
      </c>
      <c r="F45" s="270">
        <v>0</v>
      </c>
      <c r="G45" s="270">
        <v>1377</v>
      </c>
      <c r="H45" s="270">
        <v>1377</v>
      </c>
      <c r="I45" s="270">
        <v>1377</v>
      </c>
      <c r="J45" s="281">
        <v>248</v>
      </c>
      <c r="K45" s="270">
        <v>849</v>
      </c>
      <c r="L45" s="270">
        <v>603</v>
      </c>
      <c r="M45" s="270">
        <v>22</v>
      </c>
      <c r="N45" s="270">
        <v>224</v>
      </c>
      <c r="O45" s="270">
        <v>849</v>
      </c>
      <c r="P45" s="270">
        <v>0</v>
      </c>
      <c r="Q45" s="270">
        <v>0</v>
      </c>
      <c r="R45" s="270">
        <v>849</v>
      </c>
      <c r="S45" s="270">
        <v>1398</v>
      </c>
      <c r="T45" s="270">
        <v>0</v>
      </c>
      <c r="U45" s="270">
        <v>0</v>
      </c>
      <c r="V45" s="270">
        <v>1398</v>
      </c>
      <c r="W45" s="270"/>
      <c r="X45" s="270">
        <v>0</v>
      </c>
      <c r="Y45" s="270">
        <v>0</v>
      </c>
      <c r="Z45" s="282">
        <f t="shared" si="27"/>
        <v>1.05</v>
      </c>
      <c r="AA45" s="280"/>
    </row>
    <row r="46" spans="1:27" ht="23.25" customHeight="1">
      <c r="A46" s="1009" t="s">
        <v>211</v>
      </c>
      <c r="B46" s="1010"/>
      <c r="C46" s="63">
        <v>11797</v>
      </c>
      <c r="D46" s="270">
        <v>11219</v>
      </c>
      <c r="E46" s="270">
        <v>0</v>
      </c>
      <c r="F46" s="270">
        <v>0</v>
      </c>
      <c r="G46" s="270">
        <v>11219</v>
      </c>
      <c r="H46" s="270">
        <v>1804</v>
      </c>
      <c r="I46" s="270">
        <v>1295</v>
      </c>
      <c r="J46" s="281">
        <v>298</v>
      </c>
      <c r="K46" s="270" t="s">
        <v>553</v>
      </c>
      <c r="L46" s="270">
        <v>14155</v>
      </c>
      <c r="M46" s="270">
        <v>741</v>
      </c>
      <c r="N46" s="270">
        <v>3518</v>
      </c>
      <c r="O46" s="270">
        <v>18414</v>
      </c>
      <c r="P46" s="270">
        <v>0</v>
      </c>
      <c r="Q46" s="270">
        <v>0</v>
      </c>
      <c r="R46" s="270">
        <v>18414</v>
      </c>
      <c r="S46" s="270">
        <v>83621</v>
      </c>
      <c r="T46" s="270">
        <v>0</v>
      </c>
      <c r="U46" s="270">
        <v>0</v>
      </c>
      <c r="V46" s="270">
        <v>83621</v>
      </c>
      <c r="W46" s="270">
        <v>59681</v>
      </c>
      <c r="X46" s="270">
        <v>5842</v>
      </c>
      <c r="Y46" s="270">
        <v>432</v>
      </c>
      <c r="Z46" s="282">
        <f t="shared" si="27"/>
        <v>7.08</v>
      </c>
      <c r="AA46" s="280"/>
    </row>
    <row r="47" spans="1:27" ht="23.25" customHeight="1">
      <c r="A47" s="1011" t="s">
        <v>265</v>
      </c>
      <c r="B47" s="1012"/>
      <c r="C47" s="285">
        <v>46568</v>
      </c>
      <c r="D47" s="270">
        <v>25359</v>
      </c>
      <c r="E47" s="270">
        <v>0</v>
      </c>
      <c r="F47" s="270">
        <v>0</v>
      </c>
      <c r="G47" s="270">
        <v>25359</v>
      </c>
      <c r="H47" s="270">
        <v>3231</v>
      </c>
      <c r="I47" s="270">
        <v>1757</v>
      </c>
      <c r="J47" s="281">
        <v>284</v>
      </c>
      <c r="K47" s="270">
        <v>94337</v>
      </c>
      <c r="L47" s="270">
        <v>26334</v>
      </c>
      <c r="M47" s="270">
        <v>1569</v>
      </c>
      <c r="N47" s="270">
        <v>7076</v>
      </c>
      <c r="O47" s="270">
        <v>34979</v>
      </c>
      <c r="P47" s="270">
        <v>0</v>
      </c>
      <c r="Q47" s="270">
        <v>0</v>
      </c>
      <c r="R47" s="270">
        <v>34979</v>
      </c>
      <c r="S47" s="270">
        <v>126967</v>
      </c>
      <c r="T47" s="270">
        <v>0</v>
      </c>
      <c r="U47" s="270">
        <v>0</v>
      </c>
      <c r="V47" s="270">
        <v>126967</v>
      </c>
      <c r="W47" s="270">
        <v>69946</v>
      </c>
      <c r="X47" s="270">
        <v>2839</v>
      </c>
      <c r="Y47" s="270">
        <v>276</v>
      </c>
      <c r="Z47" s="282">
        <f t="shared" si="27"/>
        <v>2.72</v>
      </c>
      <c r="AA47" s="599"/>
    </row>
    <row r="48" spans="1:27" ht="23.25" customHeight="1">
      <c r="A48" s="1005" t="s">
        <v>216</v>
      </c>
      <c r="B48" s="1006"/>
      <c r="C48" s="63">
        <v>5781</v>
      </c>
      <c r="D48" s="564">
        <v>14414</v>
      </c>
      <c r="E48" s="564">
        <v>0</v>
      </c>
      <c r="F48" s="564">
        <v>0</v>
      </c>
      <c r="G48" s="564">
        <v>14414</v>
      </c>
      <c r="H48" s="564">
        <v>778</v>
      </c>
      <c r="I48" s="564">
        <v>393</v>
      </c>
      <c r="J48" s="565">
        <v>288</v>
      </c>
      <c r="K48" s="564">
        <v>31801</v>
      </c>
      <c r="L48" s="564">
        <v>719</v>
      </c>
      <c r="M48" s="564">
        <v>22</v>
      </c>
      <c r="N48" s="564">
        <v>37</v>
      </c>
      <c r="O48" s="564">
        <v>778</v>
      </c>
      <c r="P48" s="564">
        <v>0</v>
      </c>
      <c r="Q48" s="564">
        <v>0</v>
      </c>
      <c r="R48" s="564">
        <v>778</v>
      </c>
      <c r="S48" s="564">
        <v>20929</v>
      </c>
      <c r="T48" s="564">
        <v>0</v>
      </c>
      <c r="U48" s="564">
        <v>0</v>
      </c>
      <c r="V48" s="564">
        <v>20929</v>
      </c>
      <c r="W48" s="564">
        <v>11706</v>
      </c>
      <c r="X48" s="564">
        <v>322</v>
      </c>
      <c r="Y48" s="564">
        <v>0</v>
      </c>
      <c r="Z48" s="273">
        <f t="shared" si="27"/>
        <v>3.62</v>
      </c>
      <c r="AA48" s="600"/>
    </row>
    <row r="49" spans="1:27" ht="23.25" customHeight="1">
      <c r="A49" s="995" t="s">
        <v>208</v>
      </c>
      <c r="B49" s="996"/>
      <c r="C49" s="63">
        <v>34891</v>
      </c>
      <c r="D49" s="270">
        <v>46829</v>
      </c>
      <c r="E49" s="270">
        <v>0</v>
      </c>
      <c r="F49" s="270">
        <v>0</v>
      </c>
      <c r="G49" s="270">
        <v>46829</v>
      </c>
      <c r="H49" s="270">
        <v>4426</v>
      </c>
      <c r="I49" s="270">
        <v>3169</v>
      </c>
      <c r="J49" s="281">
        <v>286</v>
      </c>
      <c r="K49" s="270">
        <v>126792</v>
      </c>
      <c r="L49" s="270">
        <v>54546</v>
      </c>
      <c r="M49" s="270">
        <v>1664</v>
      </c>
      <c r="N49" s="270">
        <v>7692</v>
      </c>
      <c r="O49" s="270">
        <v>63902</v>
      </c>
      <c r="P49" s="270">
        <v>0</v>
      </c>
      <c r="Q49" s="270">
        <v>0</v>
      </c>
      <c r="R49" s="270">
        <v>63902</v>
      </c>
      <c r="S49" s="270">
        <v>258043</v>
      </c>
      <c r="T49" s="270">
        <v>0</v>
      </c>
      <c r="U49" s="270">
        <v>0</v>
      </c>
      <c r="V49" s="270">
        <v>258043</v>
      </c>
      <c r="W49" s="270">
        <v>180568</v>
      </c>
      <c r="X49" s="270">
        <v>4081</v>
      </c>
      <c r="Y49" s="270">
        <v>404</v>
      </c>
      <c r="Z49" s="282">
        <f t="shared" si="27"/>
        <v>7.39</v>
      </c>
      <c r="AA49" s="280"/>
    </row>
    <row r="50" spans="1:27" ht="23.25" customHeight="1">
      <c r="A50" s="995" t="s">
        <v>209</v>
      </c>
      <c r="B50" s="996"/>
      <c r="C50" s="63">
        <v>10317</v>
      </c>
      <c r="D50" s="270">
        <v>12398</v>
      </c>
      <c r="E50" s="270">
        <v>0</v>
      </c>
      <c r="F50" s="270">
        <v>0</v>
      </c>
      <c r="G50" s="270">
        <v>12398</v>
      </c>
      <c r="H50" s="270">
        <v>1359</v>
      </c>
      <c r="I50" s="270">
        <v>956</v>
      </c>
      <c r="J50" s="281">
        <v>292</v>
      </c>
      <c r="K50" s="270">
        <v>30833</v>
      </c>
      <c r="L50" s="270">
        <v>10237</v>
      </c>
      <c r="M50" s="270">
        <v>538</v>
      </c>
      <c r="N50" s="270">
        <v>2720</v>
      </c>
      <c r="O50" s="270">
        <v>13495</v>
      </c>
      <c r="P50" s="270">
        <v>0</v>
      </c>
      <c r="Q50" s="270">
        <v>0</v>
      </c>
      <c r="R50" s="270">
        <v>13495</v>
      </c>
      <c r="S50" s="270">
        <v>41675</v>
      </c>
      <c r="T50" s="270">
        <v>0</v>
      </c>
      <c r="U50" s="270">
        <v>0</v>
      </c>
      <c r="V50" s="270">
        <v>41675</v>
      </c>
      <c r="W50" s="270">
        <v>29518</v>
      </c>
      <c r="X50" s="270">
        <v>530</v>
      </c>
      <c r="Y50" s="270">
        <v>76</v>
      </c>
      <c r="Z50" s="282">
        <f t="shared" si="27"/>
        <v>4.03</v>
      </c>
      <c r="AA50" s="280"/>
    </row>
    <row r="51" spans="1:27" ht="23.25" customHeight="1">
      <c r="A51" s="995" t="s">
        <v>212</v>
      </c>
      <c r="B51" s="996"/>
      <c r="C51" s="63">
        <v>10276</v>
      </c>
      <c r="D51" s="270">
        <v>6041</v>
      </c>
      <c r="E51" s="270">
        <v>0</v>
      </c>
      <c r="F51" s="270">
        <v>0</v>
      </c>
      <c r="G51" s="270">
        <v>6041</v>
      </c>
      <c r="H51" s="270">
        <v>6041</v>
      </c>
      <c r="I51" s="270">
        <v>5021</v>
      </c>
      <c r="J51" s="281">
        <v>291</v>
      </c>
      <c r="K51" s="270">
        <v>19102</v>
      </c>
      <c r="L51" s="270">
        <v>4222</v>
      </c>
      <c r="M51" s="270">
        <v>78</v>
      </c>
      <c r="N51" s="270">
        <v>381</v>
      </c>
      <c r="O51" s="270">
        <v>4681</v>
      </c>
      <c r="P51" s="270">
        <v>0</v>
      </c>
      <c r="Q51" s="270">
        <v>0</v>
      </c>
      <c r="R51" s="270">
        <v>4681</v>
      </c>
      <c r="S51" s="270">
        <v>18489</v>
      </c>
      <c r="T51" s="270">
        <v>0</v>
      </c>
      <c r="U51" s="270">
        <v>0</v>
      </c>
      <c r="V51" s="270">
        <v>18489</v>
      </c>
      <c r="W51" s="270">
        <v>15711</v>
      </c>
      <c r="X51" s="270">
        <v>9794</v>
      </c>
      <c r="Y51" s="270">
        <v>28</v>
      </c>
      <c r="Z51" s="282">
        <f t="shared" si="27"/>
        <v>1.79</v>
      </c>
      <c r="AA51" s="280"/>
    </row>
    <row r="52" spans="1:27" ht="23.25" customHeight="1">
      <c r="A52" s="995" t="s">
        <v>210</v>
      </c>
      <c r="B52" s="996"/>
      <c r="C52" s="63">
        <v>41395</v>
      </c>
      <c r="D52" s="270">
        <v>58307</v>
      </c>
      <c r="E52" s="270">
        <v>0</v>
      </c>
      <c r="F52" s="270">
        <v>0</v>
      </c>
      <c r="G52" s="270">
        <v>58307</v>
      </c>
      <c r="H52" s="270">
        <v>24608</v>
      </c>
      <c r="I52" s="270">
        <v>17684</v>
      </c>
      <c r="J52" s="281">
        <v>288</v>
      </c>
      <c r="K52" s="270">
        <v>95026</v>
      </c>
      <c r="L52" s="270">
        <v>24362</v>
      </c>
      <c r="M52" s="270">
        <v>232</v>
      </c>
      <c r="N52" s="270">
        <v>5083</v>
      </c>
      <c r="O52" s="270">
        <v>29677</v>
      </c>
      <c r="P52" s="270">
        <v>0</v>
      </c>
      <c r="Q52" s="270">
        <v>0</v>
      </c>
      <c r="R52" s="270">
        <v>29677</v>
      </c>
      <c r="S52" s="270">
        <v>135666</v>
      </c>
      <c r="T52" s="270">
        <v>0</v>
      </c>
      <c r="U52" s="270">
        <v>0</v>
      </c>
      <c r="V52" s="270">
        <v>135666</v>
      </c>
      <c r="W52" s="270">
        <v>105961</v>
      </c>
      <c r="X52" s="270">
        <v>1559</v>
      </c>
      <c r="Y52" s="270">
        <v>242</v>
      </c>
      <c r="Z52" s="282">
        <f t="shared" si="27"/>
        <v>3.27</v>
      </c>
      <c r="AA52" s="280"/>
    </row>
    <row r="53" spans="1:27" ht="23.25" customHeight="1" thickBot="1">
      <c r="A53" s="997" t="s">
        <v>213</v>
      </c>
      <c r="B53" s="998"/>
      <c r="C53" s="63">
        <v>24592</v>
      </c>
      <c r="D53" s="616">
        <v>64352</v>
      </c>
      <c r="E53" s="616">
        <v>0</v>
      </c>
      <c r="F53" s="616">
        <v>0</v>
      </c>
      <c r="G53" s="616">
        <v>64352</v>
      </c>
      <c r="H53" s="616">
        <v>5513</v>
      </c>
      <c r="I53" s="616">
        <v>2920</v>
      </c>
      <c r="J53" s="617">
        <v>290</v>
      </c>
      <c r="K53" s="616">
        <v>112871</v>
      </c>
      <c r="L53" s="616">
        <v>49502</v>
      </c>
      <c r="M53" s="616">
        <v>2495</v>
      </c>
      <c r="N53" s="616">
        <v>7007</v>
      </c>
      <c r="O53" s="616">
        <v>59004</v>
      </c>
      <c r="P53" s="616">
        <v>17</v>
      </c>
      <c r="Q53" s="616">
        <v>0</v>
      </c>
      <c r="R53" s="616">
        <v>59021</v>
      </c>
      <c r="S53" s="616">
        <v>242843</v>
      </c>
      <c r="T53" s="616">
        <v>51</v>
      </c>
      <c r="U53" s="616">
        <v>0</v>
      </c>
      <c r="V53" s="616">
        <v>242894</v>
      </c>
      <c r="W53" s="616">
        <v>118127</v>
      </c>
      <c r="X53" s="616">
        <v>29783</v>
      </c>
      <c r="Y53" s="616">
        <v>338</v>
      </c>
      <c r="Z53" s="282">
        <f t="shared" si="27"/>
        <v>9.8699999999999992</v>
      </c>
      <c r="AA53" s="618"/>
    </row>
    <row r="54" spans="1:27" ht="23.25" customHeight="1" thickBot="1">
      <c r="A54" s="993" t="s">
        <v>48</v>
      </c>
      <c r="B54" s="994"/>
      <c r="C54" s="619">
        <f>SUM(C5:C53)-C48</f>
        <v>1804020</v>
      </c>
      <c r="D54" s="620">
        <f>SUM(D5,D9,D16,D19,D24,D30:D32,D35:D37,D40,D43:D53)</f>
        <v>1084466</v>
      </c>
      <c r="E54" s="619">
        <f t="shared" ref="E54:Y54" si="28">SUM(E5,E9,E16,E19,E24,E30:E32,E35:E37,E40,E43:E53)</f>
        <v>0</v>
      </c>
      <c r="F54" s="619">
        <f t="shared" si="28"/>
        <v>25168</v>
      </c>
      <c r="G54" s="619">
        <f>SUM(G5,G9,G16,G19,G24,G30:G32,G35:G37,G40,G43:G53)</f>
        <v>1092169</v>
      </c>
      <c r="H54" s="619">
        <f t="shared" si="28"/>
        <v>155591</v>
      </c>
      <c r="I54" s="619">
        <f t="shared" si="28"/>
        <v>124779</v>
      </c>
      <c r="J54" s="620">
        <f t="shared" si="28"/>
        <v>16127</v>
      </c>
      <c r="K54" s="619">
        <f t="shared" si="28"/>
        <v>3487177</v>
      </c>
      <c r="L54" s="619">
        <f t="shared" si="28"/>
        <v>1693411</v>
      </c>
      <c r="M54" s="619">
        <f t="shared" si="28"/>
        <v>64219</v>
      </c>
      <c r="N54" s="619">
        <f t="shared" si="28"/>
        <v>285211</v>
      </c>
      <c r="O54" s="619">
        <f t="shared" si="28"/>
        <v>2042841</v>
      </c>
      <c r="P54" s="619">
        <f t="shared" si="28"/>
        <v>2475</v>
      </c>
      <c r="Q54" s="619">
        <f t="shared" si="28"/>
        <v>88455</v>
      </c>
      <c r="R54" s="619">
        <f t="shared" si="28"/>
        <v>2133771</v>
      </c>
      <c r="S54" s="619">
        <f t="shared" si="28"/>
        <v>7823728</v>
      </c>
      <c r="T54" s="619">
        <f t="shared" si="28"/>
        <v>9466</v>
      </c>
      <c r="U54" s="619">
        <f>SUM(U5,U9,U16,U19,U24,U30:U32,U35:U37,U40,U43:U53)</f>
        <v>269913</v>
      </c>
      <c r="V54" s="619">
        <f>SUM(V5,V9,V16,V19,V24,V30:V32,V35:V37,V40,V43:V53)</f>
        <v>8103107</v>
      </c>
      <c r="W54" s="619">
        <f t="shared" si="28"/>
        <v>5173289</v>
      </c>
      <c r="X54" s="619">
        <f t="shared" si="28"/>
        <v>271062</v>
      </c>
      <c r="Y54" s="619">
        <f t="shared" si="28"/>
        <v>14620</v>
      </c>
      <c r="Z54" s="619" t="s">
        <v>136</v>
      </c>
      <c r="AA54" s="621"/>
    </row>
    <row r="55" spans="1:27" ht="23.25" customHeight="1">
      <c r="A55" s="999" t="s">
        <v>214</v>
      </c>
      <c r="B55" s="1000"/>
      <c r="C55" s="24"/>
      <c r="D55" s="622">
        <v>0</v>
      </c>
      <c r="E55" s="622">
        <v>0</v>
      </c>
      <c r="F55" s="622">
        <v>0</v>
      </c>
      <c r="G55" s="622">
        <v>0</v>
      </c>
      <c r="H55" s="622">
        <v>0</v>
      </c>
      <c r="I55" s="622">
        <v>0</v>
      </c>
      <c r="J55" s="623">
        <v>243</v>
      </c>
      <c r="K55" s="622">
        <v>638</v>
      </c>
      <c r="L55" s="622">
        <v>638</v>
      </c>
      <c r="M55" s="622">
        <v>0</v>
      </c>
      <c r="N55" s="622">
        <v>0</v>
      </c>
      <c r="O55" s="622">
        <v>638</v>
      </c>
      <c r="P55" s="622">
        <v>0</v>
      </c>
      <c r="Q55" s="622">
        <v>0</v>
      </c>
      <c r="R55" s="622">
        <v>638</v>
      </c>
      <c r="S55" s="624">
        <v>369</v>
      </c>
      <c r="T55" s="624">
        <v>0</v>
      </c>
      <c r="U55" s="624">
        <v>0</v>
      </c>
      <c r="V55" s="624">
        <v>369</v>
      </c>
      <c r="W55" s="624">
        <v>0</v>
      </c>
      <c r="X55" s="624">
        <v>0</v>
      </c>
      <c r="Y55" s="624">
        <v>0</v>
      </c>
      <c r="Z55" s="624"/>
      <c r="AA55" s="625"/>
    </row>
    <row r="56" spans="1:27" ht="23.25" customHeight="1">
      <c r="A56" s="995" t="s">
        <v>215</v>
      </c>
      <c r="B56" s="1004"/>
      <c r="C56" s="24"/>
      <c r="D56" s="626">
        <v>600</v>
      </c>
      <c r="E56" s="626"/>
      <c r="F56" s="626"/>
      <c r="G56" s="626">
        <v>600</v>
      </c>
      <c r="H56" s="626"/>
      <c r="I56" s="626"/>
      <c r="J56" s="627"/>
      <c r="K56" s="626"/>
      <c r="L56" s="626"/>
      <c r="M56" s="626"/>
      <c r="N56" s="626"/>
      <c r="O56" s="626">
        <v>0</v>
      </c>
      <c r="P56" s="626"/>
      <c r="Q56" s="626"/>
      <c r="R56" s="626">
        <v>0</v>
      </c>
      <c r="S56" s="626">
        <v>36550</v>
      </c>
      <c r="T56" s="626">
        <v>0</v>
      </c>
      <c r="U56" s="626">
        <v>0</v>
      </c>
      <c r="V56" s="626">
        <v>36550</v>
      </c>
      <c r="W56" s="626"/>
      <c r="X56" s="626">
        <v>0</v>
      </c>
      <c r="Y56" s="626">
        <v>9577</v>
      </c>
      <c r="Z56" s="24"/>
      <c r="AA56" s="280"/>
    </row>
    <row r="57" spans="1:27" ht="23.25" customHeight="1" thickBot="1">
      <c r="A57" s="997" t="s">
        <v>170</v>
      </c>
      <c r="B57" s="1001"/>
      <c r="C57" s="629">
        <v>1866130</v>
      </c>
      <c r="D57" s="898">
        <v>150163</v>
      </c>
      <c r="E57" s="898"/>
      <c r="F57" s="898"/>
      <c r="G57" s="898">
        <v>150163</v>
      </c>
      <c r="H57" s="898">
        <v>7014</v>
      </c>
      <c r="I57" s="898" t="s">
        <v>136</v>
      </c>
      <c r="J57" s="899">
        <v>286</v>
      </c>
      <c r="K57" s="898">
        <v>162467</v>
      </c>
      <c r="L57" s="898">
        <v>48397</v>
      </c>
      <c r="M57" s="898">
        <v>931</v>
      </c>
      <c r="N57" s="898">
        <v>1147</v>
      </c>
      <c r="O57" s="898">
        <v>50475</v>
      </c>
      <c r="P57" s="898"/>
      <c r="Q57" s="898"/>
      <c r="R57" s="898">
        <v>50475</v>
      </c>
      <c r="S57" s="898">
        <v>222731</v>
      </c>
      <c r="T57" s="898">
        <v>0</v>
      </c>
      <c r="U57" s="898">
        <v>0</v>
      </c>
      <c r="V57" s="898">
        <v>222731</v>
      </c>
      <c r="W57" s="898" t="s">
        <v>563</v>
      </c>
      <c r="X57" s="898">
        <v>22395</v>
      </c>
      <c r="Y57" s="898">
        <v>11523</v>
      </c>
      <c r="Z57" s="24"/>
      <c r="AA57" s="618"/>
    </row>
    <row r="58" spans="1:27" ht="23.25" customHeight="1" thickBot="1">
      <c r="A58" s="993" t="s">
        <v>144</v>
      </c>
      <c r="B58" s="994"/>
      <c r="C58" s="619">
        <f>SUM(C55:C57)</f>
        <v>1866130</v>
      </c>
      <c r="D58" s="619">
        <f>SUM(D55:D57)</f>
        <v>150763</v>
      </c>
      <c r="E58" s="619">
        <f t="shared" ref="E58:Y58" si="29">SUM(E55:E57)</f>
        <v>0</v>
      </c>
      <c r="F58" s="619">
        <f t="shared" si="29"/>
        <v>0</v>
      </c>
      <c r="G58" s="619">
        <f t="shared" si="29"/>
        <v>150763</v>
      </c>
      <c r="H58" s="619">
        <f>SUM(H55:H57)</f>
        <v>7014</v>
      </c>
      <c r="I58" s="619">
        <f t="shared" si="29"/>
        <v>0</v>
      </c>
      <c r="J58" s="620">
        <f t="shared" si="29"/>
        <v>529</v>
      </c>
      <c r="K58" s="619">
        <f t="shared" si="29"/>
        <v>163105</v>
      </c>
      <c r="L58" s="619">
        <f t="shared" si="29"/>
        <v>49035</v>
      </c>
      <c r="M58" s="619">
        <f t="shared" si="29"/>
        <v>931</v>
      </c>
      <c r="N58" s="619">
        <f t="shared" si="29"/>
        <v>1147</v>
      </c>
      <c r="O58" s="619">
        <f t="shared" si="29"/>
        <v>51113</v>
      </c>
      <c r="P58" s="619">
        <f t="shared" si="29"/>
        <v>0</v>
      </c>
      <c r="Q58" s="619">
        <f t="shared" si="29"/>
        <v>0</v>
      </c>
      <c r="R58" s="619">
        <f t="shared" si="29"/>
        <v>51113</v>
      </c>
      <c r="S58" s="619">
        <f t="shared" si="29"/>
        <v>259650</v>
      </c>
      <c r="T58" s="619">
        <f t="shared" si="29"/>
        <v>0</v>
      </c>
      <c r="U58" s="619">
        <f t="shared" si="29"/>
        <v>0</v>
      </c>
      <c r="V58" s="619">
        <f t="shared" si="29"/>
        <v>259650</v>
      </c>
      <c r="W58" s="619">
        <f t="shared" si="29"/>
        <v>0</v>
      </c>
      <c r="X58" s="619">
        <f t="shared" si="29"/>
        <v>22395</v>
      </c>
      <c r="Y58" s="619">
        <f t="shared" si="29"/>
        <v>21100</v>
      </c>
      <c r="Z58" s="619"/>
      <c r="AA58" s="621"/>
    </row>
    <row r="59" spans="1:27" ht="23.25" customHeight="1" thickBot="1">
      <c r="A59" s="993" t="s">
        <v>11</v>
      </c>
      <c r="B59" s="994"/>
      <c r="C59" s="619"/>
      <c r="D59" s="628">
        <f>D54+D58</f>
        <v>1235229</v>
      </c>
      <c r="E59" s="629">
        <f t="shared" ref="E59:Y59" si="30">E54+E58</f>
        <v>0</v>
      </c>
      <c r="F59" s="629">
        <f t="shared" si="30"/>
        <v>25168</v>
      </c>
      <c r="G59" s="628">
        <f t="shared" si="30"/>
        <v>1242932</v>
      </c>
      <c r="H59" s="628">
        <f>H54+H58</f>
        <v>162605</v>
      </c>
      <c r="I59" s="629">
        <f t="shared" si="30"/>
        <v>124779</v>
      </c>
      <c r="J59" s="628">
        <f t="shared" si="30"/>
        <v>16656</v>
      </c>
      <c r="K59" s="629">
        <f t="shared" si="30"/>
        <v>3650282</v>
      </c>
      <c r="L59" s="629">
        <f t="shared" si="30"/>
        <v>1742446</v>
      </c>
      <c r="M59" s="629">
        <f t="shared" si="30"/>
        <v>65150</v>
      </c>
      <c r="N59" s="629">
        <f t="shared" si="30"/>
        <v>286358</v>
      </c>
      <c r="O59" s="629">
        <f t="shared" si="30"/>
        <v>2093954</v>
      </c>
      <c r="P59" s="629">
        <f t="shared" si="30"/>
        <v>2475</v>
      </c>
      <c r="Q59" s="628">
        <f t="shared" si="30"/>
        <v>88455</v>
      </c>
      <c r="R59" s="628">
        <f t="shared" si="30"/>
        <v>2184884</v>
      </c>
      <c r="S59" s="628">
        <f t="shared" si="30"/>
        <v>8083378</v>
      </c>
      <c r="T59" s="628">
        <f t="shared" si="30"/>
        <v>9466</v>
      </c>
      <c r="U59" s="628">
        <f t="shared" si="30"/>
        <v>269913</v>
      </c>
      <c r="V59" s="628">
        <f t="shared" si="30"/>
        <v>8362757</v>
      </c>
      <c r="W59" s="628">
        <f t="shared" si="30"/>
        <v>5173289</v>
      </c>
      <c r="X59" s="628">
        <f t="shared" si="30"/>
        <v>293457</v>
      </c>
      <c r="Y59" s="628">
        <f t="shared" si="30"/>
        <v>35720</v>
      </c>
      <c r="Z59" s="629"/>
      <c r="AA59" s="630"/>
    </row>
    <row r="60" spans="1:27" ht="19.5" customHeight="1">
      <c r="A60" s="1" t="s">
        <v>567</v>
      </c>
    </row>
  </sheetData>
  <mergeCells count="40">
    <mergeCell ref="P3:P4"/>
    <mergeCell ref="Q3:Q4"/>
    <mergeCell ref="R3:R4"/>
    <mergeCell ref="A5:B5"/>
    <mergeCell ref="A9:B9"/>
    <mergeCell ref="A16:B16"/>
    <mergeCell ref="A2:B4"/>
    <mergeCell ref="J2:J3"/>
    <mergeCell ref="D3:D4"/>
    <mergeCell ref="E3:E4"/>
    <mergeCell ref="F3:F4"/>
    <mergeCell ref="G3:G4"/>
    <mergeCell ref="I3:I4"/>
    <mergeCell ref="A48:B48"/>
    <mergeCell ref="A19:B19"/>
    <mergeCell ref="A24:B24"/>
    <mergeCell ref="A30:B30"/>
    <mergeCell ref="A31:B31"/>
    <mergeCell ref="A32:B32"/>
    <mergeCell ref="A43:B43"/>
    <mergeCell ref="A44:B44"/>
    <mergeCell ref="A45:B45"/>
    <mergeCell ref="A46:B46"/>
    <mergeCell ref="A47:B47"/>
    <mergeCell ref="AA19:AA20"/>
    <mergeCell ref="A59:B59"/>
    <mergeCell ref="A52:B52"/>
    <mergeCell ref="A53:B53"/>
    <mergeCell ref="A54:B54"/>
    <mergeCell ref="A55:B55"/>
    <mergeCell ref="A57:B57"/>
    <mergeCell ref="A49:B49"/>
    <mergeCell ref="A50:B50"/>
    <mergeCell ref="A51:B51"/>
    <mergeCell ref="A58:B58"/>
    <mergeCell ref="A35:B35"/>
    <mergeCell ref="A36:B36"/>
    <mergeCell ref="A37:B37"/>
    <mergeCell ref="A40:B40"/>
    <mergeCell ref="A56:B56"/>
  </mergeCells>
  <phoneticPr fontId="2"/>
  <printOptions horizontalCentered="1"/>
  <pageMargins left="0.78740157480314965" right="0.78740157480314965" top="0.78740157480314965" bottom="0.78740157480314965" header="0.51181102362204722" footer="0.51181102362204722"/>
  <pageSetup paperSize="9" scale="57" firstPageNumber="28" fitToWidth="0" orientation="portrait" useFirstPageNumber="1" r:id="rId1"/>
  <headerFooter alignWithMargins="0">
    <oddFooter>&amp;C&amp;"ＭＳ 明朝,標準"&amp;18&amp;P</oddFooter>
  </headerFooter>
  <colBreaks count="1" manualBreakCount="1">
    <brk id="1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N61"/>
  <sheetViews>
    <sheetView view="pageBreakPreview" zoomScale="80" zoomScaleNormal="75" zoomScaleSheetLayoutView="80" workbookViewId="0">
      <pane xSplit="2" ySplit="4" topLeftCell="E5" activePane="bottomRight" state="frozen"/>
      <selection pane="topRight" activeCell="C1" sqref="C1"/>
      <selection pane="bottomLeft" activeCell="A5" sqref="A5"/>
      <selection pane="bottomRight" activeCell="Q2" sqref="Q2:Q3"/>
    </sheetView>
  </sheetViews>
  <sheetFormatPr defaultColWidth="9" defaultRowHeight="13"/>
  <cols>
    <col min="1" max="1" width="2.453125" style="1" customWidth="1"/>
    <col min="2" max="2" width="8.36328125" style="10" customWidth="1"/>
    <col min="3" max="3" width="14.6328125" style="1" customWidth="1"/>
    <col min="4" max="8" width="11.6328125" style="1" customWidth="1"/>
    <col min="9" max="9" width="10.08984375" style="1" customWidth="1"/>
    <col min="10" max="10" width="9.6328125" style="1" customWidth="1"/>
    <col min="11" max="11" width="10.7265625" style="1" customWidth="1"/>
    <col min="12" max="14" width="11.6328125" style="1" customWidth="1"/>
    <col min="15" max="16" width="10.08984375" style="1" customWidth="1"/>
    <col min="17" max="17" width="11.6328125" style="1" bestFit="1" customWidth="1"/>
    <col min="18" max="18" width="55.6328125" style="1" customWidth="1"/>
    <col min="19" max="19" width="0.453125" style="1" customWidth="1"/>
    <col min="20" max="16384" width="9" style="1"/>
  </cols>
  <sheetData>
    <row r="1" spans="1:222" ht="21.5" customHeight="1" thickBot="1">
      <c r="A1" s="70" t="s">
        <v>315</v>
      </c>
      <c r="B1" s="25"/>
      <c r="R1" s="1" t="s">
        <v>568</v>
      </c>
    </row>
    <row r="2" spans="1:222" ht="21.5" customHeight="1">
      <c r="A2" s="1013" t="s">
        <v>0</v>
      </c>
      <c r="B2" s="1014"/>
      <c r="C2" s="82" t="s">
        <v>1</v>
      </c>
      <c r="D2" s="900"/>
      <c r="E2" s="882" t="s">
        <v>287</v>
      </c>
      <c r="F2" s="81"/>
      <c r="G2" s="82"/>
      <c r="H2" s="901"/>
      <c r="I2" s="81"/>
      <c r="J2" s="81"/>
      <c r="K2" s="81"/>
      <c r="L2" s="82"/>
      <c r="M2" s="82"/>
      <c r="N2" s="82"/>
      <c r="O2" s="82"/>
      <c r="P2" s="902" t="s">
        <v>2</v>
      </c>
      <c r="Q2" s="1032" t="s">
        <v>380</v>
      </c>
      <c r="R2" s="86" t="s">
        <v>3</v>
      </c>
      <c r="S2" s="903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GZ2" s="5"/>
      <c r="HN2" s="6"/>
    </row>
    <row r="3" spans="1:222" ht="21.5" customHeight="1">
      <c r="A3" s="1015"/>
      <c r="B3" s="1016"/>
      <c r="D3" s="904"/>
      <c r="E3" s="888" t="s">
        <v>381</v>
      </c>
      <c r="F3" s="889"/>
      <c r="G3" s="889"/>
      <c r="H3" s="905"/>
      <c r="I3" s="888" t="s">
        <v>4</v>
      </c>
      <c r="J3" s="889"/>
      <c r="K3" s="889"/>
      <c r="L3" s="888" t="s">
        <v>5</v>
      </c>
      <c r="M3" s="889"/>
      <c r="N3" s="23"/>
      <c r="O3" s="890" t="s">
        <v>6</v>
      </c>
      <c r="P3" s="906"/>
      <c r="Q3" s="1033"/>
      <c r="R3" s="87"/>
      <c r="S3" s="903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HN3" s="6"/>
    </row>
    <row r="4" spans="1:222" ht="21.5" customHeight="1">
      <c r="A4" s="1017"/>
      <c r="B4" s="1018"/>
      <c r="C4" s="907"/>
      <c r="D4" s="908" t="s">
        <v>7</v>
      </c>
      <c r="E4" s="11" t="s">
        <v>276</v>
      </c>
      <c r="F4" s="11" t="s">
        <v>56</v>
      </c>
      <c r="G4" s="31" t="s">
        <v>33</v>
      </c>
      <c r="H4" s="909" t="s">
        <v>8</v>
      </c>
      <c r="I4" s="11" t="s">
        <v>276</v>
      </c>
      <c r="J4" s="11" t="s">
        <v>56</v>
      </c>
      <c r="K4" s="31" t="s">
        <v>33</v>
      </c>
      <c r="L4" s="11" t="s">
        <v>276</v>
      </c>
      <c r="M4" s="11" t="s">
        <v>56</v>
      </c>
      <c r="N4" s="910" t="s">
        <v>33</v>
      </c>
      <c r="O4" s="18"/>
      <c r="P4" s="911" t="s">
        <v>250</v>
      </c>
      <c r="Q4" s="912" t="s">
        <v>2</v>
      </c>
      <c r="R4" s="37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HN4" s="6"/>
    </row>
    <row r="5" spans="1:222" ht="21.5" customHeight="1">
      <c r="A5" s="1002" t="s">
        <v>248</v>
      </c>
      <c r="B5" s="1003"/>
      <c r="C5" s="269">
        <f>SUM(C6:C8)</f>
        <v>972715</v>
      </c>
      <c r="D5" s="269">
        <f>SUM(D6:D8)</f>
        <v>771858</v>
      </c>
      <c r="E5" s="269">
        <f t="shared" ref="E5:P5" si="0">SUM(E6:E8)</f>
        <v>594567</v>
      </c>
      <c r="F5" s="269">
        <f t="shared" si="0"/>
        <v>355444</v>
      </c>
      <c r="G5" s="291">
        <f t="shared" si="0"/>
        <v>950011</v>
      </c>
      <c r="H5" s="269">
        <f t="shared" si="0"/>
        <v>8753</v>
      </c>
      <c r="I5" s="269">
        <f t="shared" si="0"/>
        <v>15</v>
      </c>
      <c r="J5" s="269">
        <f t="shared" si="0"/>
        <v>37</v>
      </c>
      <c r="K5" s="269">
        <f t="shared" si="0"/>
        <v>52</v>
      </c>
      <c r="L5" s="269">
        <f t="shared" si="0"/>
        <v>7441</v>
      </c>
      <c r="M5" s="269">
        <f t="shared" si="0"/>
        <v>15211</v>
      </c>
      <c r="N5" s="269">
        <f t="shared" si="0"/>
        <v>22652</v>
      </c>
      <c r="O5" s="269">
        <f t="shared" si="0"/>
        <v>0</v>
      </c>
      <c r="P5" s="269">
        <f t="shared" si="0"/>
        <v>0</v>
      </c>
      <c r="Q5" s="292">
        <f>(C5/貸出サービス概況!C5)*100</f>
        <v>300.65124128381387</v>
      </c>
      <c r="R5" s="293" t="s">
        <v>188</v>
      </c>
    </row>
    <row r="6" spans="1:222" ht="21.5" customHeight="1">
      <c r="A6" s="84"/>
      <c r="B6" s="66" t="s">
        <v>147</v>
      </c>
      <c r="C6" s="294">
        <v>320053</v>
      </c>
      <c r="D6" s="294">
        <v>172329</v>
      </c>
      <c r="E6" s="294">
        <v>289697</v>
      </c>
      <c r="F6" s="294">
        <v>7652</v>
      </c>
      <c r="G6" s="294">
        <v>297349</v>
      </c>
      <c r="H6" s="294">
        <v>57</v>
      </c>
      <c r="I6" s="294">
        <v>15</v>
      </c>
      <c r="J6" s="294">
        <v>37</v>
      </c>
      <c r="K6" s="294">
        <v>52</v>
      </c>
      <c r="L6" s="294">
        <v>7441</v>
      </c>
      <c r="M6" s="294">
        <v>15211</v>
      </c>
      <c r="N6" s="294">
        <v>22652</v>
      </c>
      <c r="O6" s="294">
        <v>0</v>
      </c>
      <c r="P6" s="294">
        <v>0</v>
      </c>
      <c r="Q6" s="295"/>
      <c r="R6" s="296"/>
      <c r="S6" s="45"/>
    </row>
    <row r="7" spans="1:222" ht="21.5" customHeight="1">
      <c r="A7" s="84"/>
      <c r="B7" s="67" t="s">
        <v>249</v>
      </c>
      <c r="C7" s="297">
        <v>144694</v>
      </c>
      <c r="D7" s="297">
        <v>91561</v>
      </c>
      <c r="E7" s="297">
        <v>13735</v>
      </c>
      <c r="F7" s="297">
        <v>130959</v>
      </c>
      <c r="G7" s="297">
        <v>144694</v>
      </c>
      <c r="H7" s="297">
        <v>3192</v>
      </c>
      <c r="I7" s="297">
        <v>0</v>
      </c>
      <c r="J7" s="297">
        <v>0</v>
      </c>
      <c r="K7" s="297">
        <v>0</v>
      </c>
      <c r="L7" s="297">
        <v>0</v>
      </c>
      <c r="M7" s="297">
        <v>0</v>
      </c>
      <c r="N7" s="297">
        <v>0</v>
      </c>
      <c r="O7" s="297">
        <v>0</v>
      </c>
      <c r="P7" s="297">
        <v>0</v>
      </c>
      <c r="Q7" s="298"/>
      <c r="R7" s="296"/>
      <c r="S7" s="45"/>
    </row>
    <row r="8" spans="1:222" ht="21.5" customHeight="1">
      <c r="A8" s="88"/>
      <c r="B8" s="65" t="s">
        <v>251</v>
      </c>
      <c r="C8" s="299">
        <v>507968</v>
      </c>
      <c r="D8" s="299">
        <v>507968</v>
      </c>
      <c r="E8" s="299">
        <v>291135</v>
      </c>
      <c r="F8" s="299">
        <v>216833</v>
      </c>
      <c r="G8" s="299">
        <v>507968</v>
      </c>
      <c r="H8" s="299">
        <v>5504</v>
      </c>
      <c r="I8" s="299">
        <v>0</v>
      </c>
      <c r="J8" s="299">
        <v>0</v>
      </c>
      <c r="K8" s="299">
        <v>0</v>
      </c>
      <c r="L8" s="299">
        <v>0</v>
      </c>
      <c r="M8" s="299">
        <v>0</v>
      </c>
      <c r="N8" s="299">
        <v>0</v>
      </c>
      <c r="O8" s="299">
        <v>0</v>
      </c>
      <c r="P8" s="299">
        <v>0</v>
      </c>
      <c r="Q8" s="300"/>
      <c r="R8" s="301"/>
      <c r="S8" s="45"/>
    </row>
    <row r="9" spans="1:222" ht="21.75" customHeight="1">
      <c r="A9" s="995" t="s">
        <v>229</v>
      </c>
      <c r="B9" s="996"/>
      <c r="C9" s="269">
        <f>SUM(C10:C15)</f>
        <v>1121483</v>
      </c>
      <c r="D9" s="411">
        <f t="shared" ref="D9:P9" si="1">SUM(D10:D15)</f>
        <v>688953</v>
      </c>
      <c r="E9" s="269">
        <f t="shared" si="1"/>
        <v>828387</v>
      </c>
      <c r="F9" s="269">
        <f t="shared" si="1"/>
        <v>264108</v>
      </c>
      <c r="G9" s="269">
        <f t="shared" si="1"/>
        <v>1092495</v>
      </c>
      <c r="H9" s="269">
        <f t="shared" si="1"/>
        <v>5374</v>
      </c>
      <c r="I9" s="269">
        <f t="shared" si="1"/>
        <v>0</v>
      </c>
      <c r="J9" s="269">
        <f t="shared" si="1"/>
        <v>0</v>
      </c>
      <c r="K9" s="269">
        <f t="shared" si="1"/>
        <v>0</v>
      </c>
      <c r="L9" s="269">
        <f t="shared" si="1"/>
        <v>21129</v>
      </c>
      <c r="M9" s="269">
        <f t="shared" si="1"/>
        <v>7859</v>
      </c>
      <c r="N9" s="269">
        <f t="shared" si="1"/>
        <v>28988</v>
      </c>
      <c r="O9" s="269">
        <f t="shared" si="1"/>
        <v>0</v>
      </c>
      <c r="P9" s="269">
        <f t="shared" si="1"/>
        <v>0</v>
      </c>
      <c r="Q9" s="292">
        <f>(C9/貸出サービス概況!C9)*100</f>
        <v>308.17084162279207</v>
      </c>
      <c r="R9" s="293"/>
    </row>
    <row r="10" spans="1:222" ht="21.75" customHeight="1">
      <c r="A10" s="84"/>
      <c r="B10" s="66" t="s">
        <v>238</v>
      </c>
      <c r="C10" s="294">
        <v>699864</v>
      </c>
      <c r="D10" s="297">
        <v>377025</v>
      </c>
      <c r="E10" s="294">
        <v>541834</v>
      </c>
      <c r="F10" s="294">
        <v>129042</v>
      </c>
      <c r="G10" s="294">
        <v>670876</v>
      </c>
      <c r="H10" s="294">
        <v>1871</v>
      </c>
      <c r="I10" s="294">
        <v>0</v>
      </c>
      <c r="J10" s="294">
        <v>0</v>
      </c>
      <c r="K10" s="294">
        <v>0</v>
      </c>
      <c r="L10" s="294">
        <v>21129</v>
      </c>
      <c r="M10" s="294">
        <v>7859</v>
      </c>
      <c r="N10" s="294">
        <v>28988</v>
      </c>
      <c r="O10" s="294">
        <v>0</v>
      </c>
      <c r="P10" s="294">
        <v>0</v>
      </c>
      <c r="Q10" s="295"/>
      <c r="R10" s="296"/>
      <c r="S10" s="45"/>
    </row>
    <row r="11" spans="1:222" ht="21.75" customHeight="1">
      <c r="A11" s="84"/>
      <c r="B11" s="67" t="s">
        <v>239</v>
      </c>
      <c r="C11" s="297">
        <v>47587</v>
      </c>
      <c r="D11" s="297">
        <v>39322</v>
      </c>
      <c r="E11" s="297">
        <v>32348</v>
      </c>
      <c r="F11" s="297">
        <v>15239</v>
      </c>
      <c r="G11" s="297">
        <v>47587</v>
      </c>
      <c r="H11" s="297">
        <v>336</v>
      </c>
      <c r="I11" s="297">
        <v>0</v>
      </c>
      <c r="J11" s="297">
        <v>0</v>
      </c>
      <c r="K11" s="297">
        <v>0</v>
      </c>
      <c r="L11" s="297">
        <v>0</v>
      </c>
      <c r="M11" s="297">
        <v>0</v>
      </c>
      <c r="N11" s="297">
        <v>0</v>
      </c>
      <c r="O11" s="297">
        <v>0</v>
      </c>
      <c r="P11" s="297">
        <v>0</v>
      </c>
      <c r="Q11" s="298"/>
      <c r="R11" s="296"/>
      <c r="S11" s="45"/>
    </row>
    <row r="12" spans="1:222" ht="21.75" customHeight="1">
      <c r="A12" s="84"/>
      <c r="B12" s="67" t="s">
        <v>131</v>
      </c>
      <c r="C12" s="297">
        <v>140090</v>
      </c>
      <c r="D12" s="297">
        <v>92577</v>
      </c>
      <c r="E12" s="297">
        <v>100727</v>
      </c>
      <c r="F12" s="297">
        <v>39363</v>
      </c>
      <c r="G12" s="297">
        <v>140090</v>
      </c>
      <c r="H12" s="297">
        <v>929</v>
      </c>
      <c r="I12" s="297">
        <v>0</v>
      </c>
      <c r="J12" s="297">
        <v>0</v>
      </c>
      <c r="K12" s="297">
        <v>0</v>
      </c>
      <c r="L12" s="297">
        <v>0</v>
      </c>
      <c r="M12" s="297">
        <v>0</v>
      </c>
      <c r="N12" s="297">
        <v>0</v>
      </c>
      <c r="O12" s="297">
        <v>0</v>
      </c>
      <c r="P12" s="297">
        <v>0</v>
      </c>
      <c r="Q12" s="298"/>
      <c r="R12" s="296"/>
      <c r="S12" s="45"/>
    </row>
    <row r="13" spans="1:222" ht="21.75" customHeight="1">
      <c r="A13" s="84"/>
      <c r="B13" s="67" t="s">
        <v>132</v>
      </c>
      <c r="C13" s="297">
        <v>99328</v>
      </c>
      <c r="D13" s="297">
        <v>72495</v>
      </c>
      <c r="E13" s="297">
        <v>71145</v>
      </c>
      <c r="F13" s="297">
        <v>28183</v>
      </c>
      <c r="G13" s="297">
        <v>99328</v>
      </c>
      <c r="H13" s="297">
        <v>821</v>
      </c>
      <c r="I13" s="297">
        <v>0</v>
      </c>
      <c r="J13" s="297">
        <v>0</v>
      </c>
      <c r="K13" s="297">
        <v>0</v>
      </c>
      <c r="L13" s="297">
        <v>0</v>
      </c>
      <c r="M13" s="297">
        <v>0</v>
      </c>
      <c r="N13" s="297">
        <v>0</v>
      </c>
      <c r="O13" s="297">
        <v>0</v>
      </c>
      <c r="P13" s="297">
        <v>0</v>
      </c>
      <c r="Q13" s="298"/>
      <c r="R13" s="296"/>
      <c r="S13" s="45"/>
    </row>
    <row r="14" spans="1:222" ht="21.75" customHeight="1">
      <c r="A14" s="84"/>
      <c r="B14" s="67" t="s">
        <v>135</v>
      </c>
      <c r="C14" s="297">
        <v>72448</v>
      </c>
      <c r="D14" s="297">
        <v>55724</v>
      </c>
      <c r="E14" s="297">
        <v>47895</v>
      </c>
      <c r="F14" s="297">
        <v>24553</v>
      </c>
      <c r="G14" s="297">
        <v>72448</v>
      </c>
      <c r="H14" s="297">
        <v>761</v>
      </c>
      <c r="I14" s="297">
        <v>0</v>
      </c>
      <c r="J14" s="297">
        <v>0</v>
      </c>
      <c r="K14" s="297">
        <v>0</v>
      </c>
      <c r="L14" s="297">
        <v>0</v>
      </c>
      <c r="M14" s="297">
        <v>0</v>
      </c>
      <c r="N14" s="297">
        <v>0</v>
      </c>
      <c r="O14" s="297">
        <v>0</v>
      </c>
      <c r="P14" s="297">
        <v>0</v>
      </c>
      <c r="Q14" s="298"/>
      <c r="R14" s="296"/>
      <c r="S14" s="45"/>
    </row>
    <row r="15" spans="1:222" ht="21.75" customHeight="1">
      <c r="A15" s="84"/>
      <c r="B15" s="65" t="s">
        <v>160</v>
      </c>
      <c r="C15" s="299">
        <v>62166</v>
      </c>
      <c r="D15" s="299">
        <v>51810</v>
      </c>
      <c r="E15" s="299">
        <v>34438</v>
      </c>
      <c r="F15" s="299">
        <v>27728</v>
      </c>
      <c r="G15" s="299">
        <v>62166</v>
      </c>
      <c r="H15" s="299">
        <v>656</v>
      </c>
      <c r="I15" s="299">
        <v>0</v>
      </c>
      <c r="J15" s="299">
        <v>0</v>
      </c>
      <c r="K15" s="299">
        <v>0</v>
      </c>
      <c r="L15" s="299">
        <v>0</v>
      </c>
      <c r="M15" s="299">
        <v>0</v>
      </c>
      <c r="N15" s="299">
        <v>0</v>
      </c>
      <c r="O15" s="299">
        <v>0</v>
      </c>
      <c r="P15" s="299">
        <v>0</v>
      </c>
      <c r="Q15" s="300"/>
      <c r="R15" s="301"/>
      <c r="S15" s="45"/>
    </row>
    <row r="16" spans="1:222" ht="21.75" customHeight="1">
      <c r="A16" s="1002" t="s">
        <v>230</v>
      </c>
      <c r="B16" s="1003"/>
      <c r="C16" s="269">
        <f t="shared" ref="C16:P16" si="2">SUM(C17:C18)</f>
        <v>374624</v>
      </c>
      <c r="D16" s="269">
        <f t="shared" si="2"/>
        <v>189227</v>
      </c>
      <c r="E16" s="269">
        <f t="shared" si="2"/>
        <v>202897</v>
      </c>
      <c r="F16" s="269">
        <f t="shared" si="2"/>
        <v>81675</v>
      </c>
      <c r="G16" s="269">
        <f t="shared" si="2"/>
        <v>284572</v>
      </c>
      <c r="H16" s="269">
        <f t="shared" si="2"/>
        <v>2305</v>
      </c>
      <c r="I16" s="269">
        <f t="shared" si="2"/>
        <v>0</v>
      </c>
      <c r="J16" s="269">
        <f t="shared" si="2"/>
        <v>0</v>
      </c>
      <c r="K16" s="269">
        <f t="shared" si="2"/>
        <v>0</v>
      </c>
      <c r="L16" s="269">
        <f t="shared" si="2"/>
        <v>50231</v>
      </c>
      <c r="M16" s="269">
        <f t="shared" si="2"/>
        <v>39821</v>
      </c>
      <c r="N16" s="269">
        <f t="shared" si="2"/>
        <v>90052</v>
      </c>
      <c r="O16" s="269">
        <f t="shared" si="2"/>
        <v>0</v>
      </c>
      <c r="P16" s="269">
        <f t="shared" si="2"/>
        <v>0</v>
      </c>
      <c r="Q16" s="292">
        <f>(C16/貸出サービス概況!C16)*100</f>
        <v>388.70281599535167</v>
      </c>
      <c r="R16" s="293"/>
    </row>
    <row r="17" spans="1:19" ht="21.75" customHeight="1">
      <c r="A17" s="84"/>
      <c r="B17" s="66" t="s">
        <v>133</v>
      </c>
      <c r="C17" s="294">
        <v>301816</v>
      </c>
      <c r="D17" s="294">
        <v>141654</v>
      </c>
      <c r="E17" s="294">
        <v>158547</v>
      </c>
      <c r="F17" s="294">
        <v>53217</v>
      </c>
      <c r="G17" s="294">
        <v>211764</v>
      </c>
      <c r="H17" s="294">
        <v>1285</v>
      </c>
      <c r="I17" s="294">
        <v>0</v>
      </c>
      <c r="J17" s="294">
        <v>0</v>
      </c>
      <c r="K17" s="294">
        <v>0</v>
      </c>
      <c r="L17" s="294">
        <v>50231</v>
      </c>
      <c r="M17" s="294">
        <v>39821</v>
      </c>
      <c r="N17" s="294">
        <v>90052</v>
      </c>
      <c r="O17" s="294">
        <v>0</v>
      </c>
      <c r="P17" s="294">
        <v>0</v>
      </c>
      <c r="Q17" s="295"/>
      <c r="R17" s="296"/>
      <c r="S17" s="46"/>
    </row>
    <row r="18" spans="1:19" ht="21.75" customHeight="1">
      <c r="A18" s="284"/>
      <c r="B18" s="65" t="s">
        <v>240</v>
      </c>
      <c r="C18" s="299">
        <v>72808</v>
      </c>
      <c r="D18" s="299">
        <v>47573</v>
      </c>
      <c r="E18" s="299">
        <v>44350</v>
      </c>
      <c r="F18" s="299">
        <v>28458</v>
      </c>
      <c r="G18" s="299">
        <v>72808</v>
      </c>
      <c r="H18" s="299">
        <v>1020</v>
      </c>
      <c r="I18" s="299">
        <v>0</v>
      </c>
      <c r="J18" s="299">
        <v>0</v>
      </c>
      <c r="K18" s="299">
        <v>0</v>
      </c>
      <c r="L18" s="299">
        <v>0</v>
      </c>
      <c r="M18" s="299">
        <v>0</v>
      </c>
      <c r="N18" s="299">
        <v>0</v>
      </c>
      <c r="O18" s="299">
        <v>0</v>
      </c>
      <c r="P18" s="299">
        <v>0</v>
      </c>
      <c r="Q18" s="300"/>
      <c r="R18" s="301"/>
      <c r="S18" s="45"/>
    </row>
    <row r="19" spans="1:19" ht="21.75" customHeight="1">
      <c r="A19" s="1002" t="s">
        <v>231</v>
      </c>
      <c r="B19" s="1003"/>
      <c r="C19" s="269">
        <f>SUM(C20:C23)</f>
        <v>656680</v>
      </c>
      <c r="D19" s="269">
        <f t="shared" ref="D19:P19" si="3">SUM(D20:D23)</f>
        <v>369626</v>
      </c>
      <c r="E19" s="269">
        <f t="shared" si="3"/>
        <v>434711</v>
      </c>
      <c r="F19" s="269">
        <f t="shared" si="3"/>
        <v>180856</v>
      </c>
      <c r="G19" s="269">
        <f t="shared" si="3"/>
        <v>615567</v>
      </c>
      <c r="H19" s="269">
        <f t="shared" si="3"/>
        <v>4738</v>
      </c>
      <c r="I19" s="269">
        <f t="shared" si="3"/>
        <v>0</v>
      </c>
      <c r="J19" s="269">
        <f t="shared" si="3"/>
        <v>0</v>
      </c>
      <c r="K19" s="269">
        <f t="shared" si="3"/>
        <v>0</v>
      </c>
      <c r="L19" s="269">
        <f t="shared" si="3"/>
        <v>23140</v>
      </c>
      <c r="M19" s="269">
        <f t="shared" si="3"/>
        <v>17973</v>
      </c>
      <c r="N19" s="269">
        <f t="shared" si="3"/>
        <v>41113</v>
      </c>
      <c r="O19" s="269">
        <f t="shared" si="3"/>
        <v>0</v>
      </c>
      <c r="P19" s="269">
        <f t="shared" si="3"/>
        <v>0</v>
      </c>
      <c r="Q19" s="292">
        <f>(C19/貸出サービス概況!C19)*100</f>
        <v>313.21784256114779</v>
      </c>
      <c r="R19" s="293"/>
    </row>
    <row r="20" spans="1:19" ht="21.75" customHeight="1">
      <c r="A20" s="84"/>
      <c r="B20" s="66" t="s">
        <v>232</v>
      </c>
      <c r="C20" s="294">
        <v>325768</v>
      </c>
      <c r="D20" s="294">
        <v>148345</v>
      </c>
      <c r="E20" s="294">
        <v>202927</v>
      </c>
      <c r="F20" s="294">
        <v>81728</v>
      </c>
      <c r="G20" s="294">
        <v>284655</v>
      </c>
      <c r="H20" s="294">
        <v>1823</v>
      </c>
      <c r="I20" s="294">
        <v>0</v>
      </c>
      <c r="J20" s="294">
        <v>0</v>
      </c>
      <c r="K20" s="294">
        <v>0</v>
      </c>
      <c r="L20" s="294">
        <v>23140</v>
      </c>
      <c r="M20" s="294">
        <v>17973</v>
      </c>
      <c r="N20" s="294">
        <v>41113</v>
      </c>
      <c r="O20" s="294">
        <v>0</v>
      </c>
      <c r="P20" s="294">
        <v>0</v>
      </c>
      <c r="Q20" s="474"/>
      <c r="R20" s="296"/>
      <c r="S20" s="45">
        <v>0</v>
      </c>
    </row>
    <row r="21" spans="1:19" ht="21.75" customHeight="1">
      <c r="A21" s="84"/>
      <c r="B21" s="67" t="s">
        <v>218</v>
      </c>
      <c r="C21" s="297">
        <v>58798</v>
      </c>
      <c r="D21" s="297">
        <v>46765</v>
      </c>
      <c r="E21" s="297">
        <v>40037</v>
      </c>
      <c r="F21" s="297">
        <v>18761</v>
      </c>
      <c r="G21" s="297">
        <v>58798</v>
      </c>
      <c r="H21" s="297">
        <v>604</v>
      </c>
      <c r="I21" s="297">
        <v>0</v>
      </c>
      <c r="J21" s="297">
        <v>0</v>
      </c>
      <c r="K21" s="297">
        <v>0</v>
      </c>
      <c r="L21" s="297">
        <v>0</v>
      </c>
      <c r="M21" s="297">
        <v>0</v>
      </c>
      <c r="N21" s="297">
        <v>0</v>
      </c>
      <c r="O21" s="297">
        <v>0</v>
      </c>
      <c r="P21" s="297">
        <v>0</v>
      </c>
      <c r="Q21" s="298"/>
      <c r="R21" s="296"/>
      <c r="S21" s="45"/>
    </row>
    <row r="22" spans="1:19" ht="21.75" customHeight="1">
      <c r="A22" s="84"/>
      <c r="B22" s="67" t="s">
        <v>220</v>
      </c>
      <c r="C22" s="297">
        <v>134675</v>
      </c>
      <c r="D22" s="297">
        <v>80449</v>
      </c>
      <c r="E22" s="297">
        <v>89572</v>
      </c>
      <c r="F22" s="297">
        <v>45103</v>
      </c>
      <c r="G22" s="297">
        <v>134675</v>
      </c>
      <c r="H22" s="297">
        <v>1353</v>
      </c>
      <c r="I22" s="297">
        <v>0</v>
      </c>
      <c r="J22" s="297">
        <v>0</v>
      </c>
      <c r="K22" s="297">
        <v>0</v>
      </c>
      <c r="L22" s="297">
        <v>0</v>
      </c>
      <c r="M22" s="297">
        <v>0</v>
      </c>
      <c r="N22" s="297">
        <v>0</v>
      </c>
      <c r="O22" s="297">
        <v>0</v>
      </c>
      <c r="P22" s="297">
        <v>0</v>
      </c>
      <c r="Q22" s="298"/>
      <c r="R22" s="296"/>
      <c r="S22" s="45"/>
    </row>
    <row r="23" spans="1:19" ht="21.75" customHeight="1">
      <c r="A23" s="284"/>
      <c r="B23" s="65" t="s">
        <v>217</v>
      </c>
      <c r="C23" s="299">
        <v>137439</v>
      </c>
      <c r="D23" s="299">
        <v>94067</v>
      </c>
      <c r="E23" s="299">
        <v>102175</v>
      </c>
      <c r="F23" s="299">
        <v>35264</v>
      </c>
      <c r="G23" s="299">
        <v>137439</v>
      </c>
      <c r="H23" s="299">
        <v>958</v>
      </c>
      <c r="I23" s="299">
        <v>0</v>
      </c>
      <c r="J23" s="299">
        <v>0</v>
      </c>
      <c r="K23" s="299">
        <v>0</v>
      </c>
      <c r="L23" s="299">
        <v>0</v>
      </c>
      <c r="M23" s="299">
        <v>0</v>
      </c>
      <c r="N23" s="299">
        <v>0</v>
      </c>
      <c r="O23" s="299">
        <v>0</v>
      </c>
      <c r="P23" s="299">
        <v>0</v>
      </c>
      <c r="Q23" s="300"/>
      <c r="R23" s="301"/>
      <c r="S23" s="45"/>
    </row>
    <row r="24" spans="1:19" ht="21.75" customHeight="1">
      <c r="A24" s="1002" t="s">
        <v>234</v>
      </c>
      <c r="B24" s="1003"/>
      <c r="C24" s="269">
        <f>SUM(C25:C29)</f>
        <v>716207</v>
      </c>
      <c r="D24" s="269">
        <f>SUM(D25:D29)</f>
        <v>441117</v>
      </c>
      <c r="E24" s="269">
        <f t="shared" ref="E24:P24" si="4">SUM(E25:E29)</f>
        <v>543673</v>
      </c>
      <c r="F24" s="269">
        <f t="shared" si="4"/>
        <v>172534</v>
      </c>
      <c r="G24" s="269">
        <f t="shared" si="4"/>
        <v>716207</v>
      </c>
      <c r="H24" s="269">
        <f t="shared" si="4"/>
        <v>3498</v>
      </c>
      <c r="I24" s="269">
        <f t="shared" si="4"/>
        <v>0</v>
      </c>
      <c r="J24" s="269">
        <f t="shared" si="4"/>
        <v>0</v>
      </c>
      <c r="K24" s="269">
        <f t="shared" si="4"/>
        <v>0</v>
      </c>
      <c r="L24" s="269">
        <f t="shared" si="4"/>
        <v>0</v>
      </c>
      <c r="M24" s="269">
        <f t="shared" si="4"/>
        <v>0</v>
      </c>
      <c r="N24" s="269">
        <f t="shared" si="4"/>
        <v>0</v>
      </c>
      <c r="O24" s="269">
        <f t="shared" si="4"/>
        <v>0</v>
      </c>
      <c r="P24" s="269">
        <f t="shared" si="4"/>
        <v>0</v>
      </c>
      <c r="Q24" s="292">
        <f>(C24/貸出サービス概況!C24)*100</f>
        <v>323.93631696781927</v>
      </c>
      <c r="R24" s="293"/>
    </row>
    <row r="25" spans="1:19" ht="21.75" customHeight="1">
      <c r="A25" s="84"/>
      <c r="B25" s="66" t="s">
        <v>233</v>
      </c>
      <c r="C25" s="499">
        <v>335432</v>
      </c>
      <c r="D25" s="499">
        <v>167634</v>
      </c>
      <c r="E25" s="499">
        <v>272691</v>
      </c>
      <c r="F25" s="499">
        <v>62741</v>
      </c>
      <c r="G25" s="499">
        <v>335432</v>
      </c>
      <c r="H25" s="499">
        <v>1376</v>
      </c>
      <c r="I25" s="499">
        <v>0</v>
      </c>
      <c r="J25" s="499">
        <v>0</v>
      </c>
      <c r="K25" s="499">
        <v>0</v>
      </c>
      <c r="L25" s="499">
        <v>0</v>
      </c>
      <c r="M25" s="499">
        <v>0</v>
      </c>
      <c r="N25" s="499">
        <v>0</v>
      </c>
      <c r="O25" s="499">
        <v>0</v>
      </c>
      <c r="P25" s="499">
        <v>0</v>
      </c>
      <c r="Q25" s="279"/>
      <c r="R25" s="500"/>
      <c r="S25" s="43"/>
    </row>
    <row r="26" spans="1:19" ht="21.75" customHeight="1">
      <c r="A26" s="84"/>
      <c r="B26" s="67" t="s">
        <v>192</v>
      </c>
      <c r="C26" s="297">
        <v>76526</v>
      </c>
      <c r="D26" s="297">
        <v>58297</v>
      </c>
      <c r="E26" s="297">
        <v>56308</v>
      </c>
      <c r="F26" s="297">
        <v>20218</v>
      </c>
      <c r="G26" s="297">
        <v>76526</v>
      </c>
      <c r="H26" s="297">
        <v>531</v>
      </c>
      <c r="I26" s="297">
        <v>0</v>
      </c>
      <c r="J26" s="297">
        <v>0</v>
      </c>
      <c r="K26" s="297">
        <v>0</v>
      </c>
      <c r="L26" s="297">
        <v>0</v>
      </c>
      <c r="M26" s="297">
        <v>0</v>
      </c>
      <c r="N26" s="297">
        <v>0</v>
      </c>
      <c r="O26" s="297">
        <v>0</v>
      </c>
      <c r="P26" s="297">
        <v>0</v>
      </c>
      <c r="Q26" s="282"/>
      <c r="R26" s="296"/>
      <c r="S26" s="45"/>
    </row>
    <row r="27" spans="1:19" ht="21.75" customHeight="1">
      <c r="A27" s="84"/>
      <c r="B27" s="67" t="s">
        <v>194</v>
      </c>
      <c r="C27" s="297">
        <v>170017</v>
      </c>
      <c r="D27" s="297">
        <v>102580</v>
      </c>
      <c r="E27" s="297">
        <v>133774</v>
      </c>
      <c r="F27" s="297">
        <v>36243</v>
      </c>
      <c r="G27" s="297">
        <v>170017</v>
      </c>
      <c r="H27" s="297">
        <v>941</v>
      </c>
      <c r="I27" s="297">
        <v>0</v>
      </c>
      <c r="J27" s="297">
        <v>0</v>
      </c>
      <c r="K27" s="297">
        <v>0</v>
      </c>
      <c r="L27" s="297">
        <v>0</v>
      </c>
      <c r="M27" s="297">
        <v>0</v>
      </c>
      <c r="N27" s="297">
        <v>0</v>
      </c>
      <c r="O27" s="297">
        <v>0</v>
      </c>
      <c r="P27" s="297">
        <v>0</v>
      </c>
      <c r="Q27" s="282"/>
      <c r="R27" s="296"/>
      <c r="S27" s="45"/>
    </row>
    <row r="28" spans="1:19" ht="21.75" customHeight="1">
      <c r="A28" s="84"/>
      <c r="B28" s="67" t="s">
        <v>242</v>
      </c>
      <c r="C28" s="297">
        <v>81399</v>
      </c>
      <c r="D28" s="297">
        <v>61072</v>
      </c>
      <c r="E28" s="297">
        <v>50063</v>
      </c>
      <c r="F28" s="297">
        <v>31336</v>
      </c>
      <c r="G28" s="297">
        <v>81399</v>
      </c>
      <c r="H28" s="297">
        <v>650</v>
      </c>
      <c r="I28" s="297">
        <v>0</v>
      </c>
      <c r="J28" s="297">
        <v>0</v>
      </c>
      <c r="K28" s="297">
        <v>0</v>
      </c>
      <c r="L28" s="297">
        <v>0</v>
      </c>
      <c r="M28" s="297">
        <v>0</v>
      </c>
      <c r="N28" s="297">
        <v>0</v>
      </c>
      <c r="O28" s="297">
        <v>0</v>
      </c>
      <c r="P28" s="297">
        <v>0</v>
      </c>
      <c r="Q28" s="282"/>
      <c r="R28" s="296"/>
      <c r="S28" s="45"/>
    </row>
    <row r="29" spans="1:19" ht="21.75" customHeight="1">
      <c r="A29" s="284"/>
      <c r="B29" s="65" t="s">
        <v>311</v>
      </c>
      <c r="C29" s="299">
        <v>52833</v>
      </c>
      <c r="D29" s="299">
        <v>51534</v>
      </c>
      <c r="E29" s="299">
        <v>30837</v>
      </c>
      <c r="F29" s="299">
        <v>21996</v>
      </c>
      <c r="G29" s="299">
        <v>52833</v>
      </c>
      <c r="H29" s="299">
        <v>0</v>
      </c>
      <c r="I29" s="299">
        <v>0</v>
      </c>
      <c r="J29" s="299">
        <v>0</v>
      </c>
      <c r="K29" s="299">
        <v>0</v>
      </c>
      <c r="L29" s="299">
        <v>0</v>
      </c>
      <c r="M29" s="299">
        <v>0</v>
      </c>
      <c r="N29" s="299">
        <v>0</v>
      </c>
      <c r="O29" s="299">
        <v>0</v>
      </c>
      <c r="P29" s="299">
        <v>0</v>
      </c>
      <c r="Q29" s="287"/>
      <c r="R29" s="301"/>
      <c r="S29" s="45"/>
    </row>
    <row r="30" spans="1:19" ht="21.75" customHeight="1">
      <c r="A30" s="995" t="s">
        <v>195</v>
      </c>
      <c r="B30" s="996"/>
      <c r="C30" s="559">
        <v>452615</v>
      </c>
      <c r="D30" s="559">
        <v>100000</v>
      </c>
      <c r="E30" s="559">
        <v>324310</v>
      </c>
      <c r="F30" s="559">
        <v>128305</v>
      </c>
      <c r="G30" s="559">
        <v>452615</v>
      </c>
      <c r="H30" s="559">
        <v>3329</v>
      </c>
      <c r="I30" s="559" t="s">
        <v>136</v>
      </c>
      <c r="J30" s="559" t="s">
        <v>136</v>
      </c>
      <c r="K30" s="868">
        <v>2500</v>
      </c>
      <c r="L30" s="559" t="s">
        <v>136</v>
      </c>
      <c r="M30" s="559" t="s">
        <v>136</v>
      </c>
      <c r="N30" s="868">
        <v>3500</v>
      </c>
      <c r="O30" s="559">
        <v>0</v>
      </c>
      <c r="P30" s="559">
        <v>0</v>
      </c>
      <c r="Q30" s="292">
        <f>(C30/貸出サービス概況!C30)*100</f>
        <v>1107.8570554399705</v>
      </c>
      <c r="R30" s="560"/>
      <c r="S30" s="44"/>
    </row>
    <row r="31" spans="1:19" ht="21.75" customHeight="1">
      <c r="A31" s="995" t="s">
        <v>196</v>
      </c>
      <c r="B31" s="996"/>
      <c r="C31" s="561">
        <v>336751</v>
      </c>
      <c r="D31" s="561">
        <v>165860</v>
      </c>
      <c r="E31" s="561">
        <v>226570</v>
      </c>
      <c r="F31" s="561">
        <v>68911</v>
      </c>
      <c r="G31" s="561">
        <v>295481</v>
      </c>
      <c r="H31" s="561">
        <v>1866</v>
      </c>
      <c r="I31" s="561">
        <v>0</v>
      </c>
      <c r="J31" s="561">
        <v>0</v>
      </c>
      <c r="K31" s="561">
        <v>0</v>
      </c>
      <c r="L31" s="561">
        <v>0</v>
      </c>
      <c r="M31" s="561">
        <v>0</v>
      </c>
      <c r="N31" s="561">
        <v>0</v>
      </c>
      <c r="O31" s="561">
        <v>41270</v>
      </c>
      <c r="P31" s="561">
        <v>28653</v>
      </c>
      <c r="Q31" s="562">
        <f>(C31/貸出サービス概況!C31)*100</f>
        <v>463.43581415831767</v>
      </c>
      <c r="R31" s="563"/>
      <c r="S31" s="47"/>
    </row>
    <row r="32" spans="1:19" ht="21.75" customHeight="1">
      <c r="A32" s="1002" t="s">
        <v>235</v>
      </c>
      <c r="B32" s="1003"/>
      <c r="C32" s="269">
        <f>SUM(C33:C34)</f>
        <v>438628</v>
      </c>
      <c r="D32" s="269">
        <f t="shared" ref="D32:P32" si="5">SUM(D33:D34)</f>
        <v>254011</v>
      </c>
      <c r="E32" s="269">
        <f t="shared" si="5"/>
        <v>226317</v>
      </c>
      <c r="F32" s="269">
        <f t="shared" si="5"/>
        <v>81680</v>
      </c>
      <c r="G32" s="269">
        <f t="shared" si="5"/>
        <v>307997</v>
      </c>
      <c r="H32" s="269">
        <f t="shared" si="5"/>
        <v>1985</v>
      </c>
      <c r="I32" s="269">
        <f t="shared" si="5"/>
        <v>0</v>
      </c>
      <c r="J32" s="269">
        <f t="shared" si="5"/>
        <v>0</v>
      </c>
      <c r="K32" s="269">
        <f t="shared" si="5"/>
        <v>0</v>
      </c>
      <c r="L32" s="269">
        <f t="shared" si="5"/>
        <v>88977</v>
      </c>
      <c r="M32" s="269">
        <f t="shared" si="5"/>
        <v>41654</v>
      </c>
      <c r="N32" s="269">
        <f t="shared" si="5"/>
        <v>130631</v>
      </c>
      <c r="O32" s="269">
        <f t="shared" si="5"/>
        <v>1270</v>
      </c>
      <c r="P32" s="269">
        <f t="shared" si="5"/>
        <v>0</v>
      </c>
      <c r="Q32" s="292">
        <f>(C32/貸出サービス概況!C32)*100</f>
        <v>630.72011963648913</v>
      </c>
      <c r="R32" s="293"/>
    </row>
    <row r="33" spans="1:19" ht="21.75" customHeight="1">
      <c r="A33" s="84"/>
      <c r="B33" s="66" t="s">
        <v>197</v>
      </c>
      <c r="C33" s="294">
        <v>393444</v>
      </c>
      <c r="D33" s="294">
        <v>208827</v>
      </c>
      <c r="E33" s="294">
        <v>202584</v>
      </c>
      <c r="F33" s="294">
        <v>60229</v>
      </c>
      <c r="G33" s="294">
        <v>262813</v>
      </c>
      <c r="H33" s="294">
        <v>1647</v>
      </c>
      <c r="I33" s="294">
        <v>0</v>
      </c>
      <c r="J33" s="294">
        <v>0</v>
      </c>
      <c r="K33" s="294">
        <v>0</v>
      </c>
      <c r="L33" s="294">
        <v>88977</v>
      </c>
      <c r="M33" s="294">
        <v>41654</v>
      </c>
      <c r="N33" s="294">
        <v>130631</v>
      </c>
      <c r="O33" s="294">
        <v>1270</v>
      </c>
      <c r="P33" s="294">
        <v>0</v>
      </c>
      <c r="Q33" s="279"/>
      <c r="R33" s="296"/>
      <c r="S33" s="46"/>
    </row>
    <row r="34" spans="1:19" ht="21.75" customHeight="1">
      <c r="A34" s="284"/>
      <c r="B34" s="65" t="s">
        <v>198</v>
      </c>
      <c r="C34" s="299">
        <v>45184</v>
      </c>
      <c r="D34" s="299">
        <v>45184</v>
      </c>
      <c r="E34" s="299">
        <v>23733</v>
      </c>
      <c r="F34" s="299">
        <v>21451</v>
      </c>
      <c r="G34" s="299">
        <v>45184</v>
      </c>
      <c r="H34" s="299">
        <v>338</v>
      </c>
      <c r="I34" s="299">
        <v>0</v>
      </c>
      <c r="J34" s="299">
        <v>0</v>
      </c>
      <c r="K34" s="299">
        <v>0</v>
      </c>
      <c r="L34" s="299">
        <v>0</v>
      </c>
      <c r="M34" s="299">
        <v>0</v>
      </c>
      <c r="N34" s="299">
        <v>0</v>
      </c>
      <c r="O34" s="299">
        <v>0</v>
      </c>
      <c r="P34" s="299">
        <v>0</v>
      </c>
      <c r="Q34" s="287"/>
      <c r="R34" s="301"/>
      <c r="S34" s="45"/>
    </row>
    <row r="35" spans="1:19" ht="21.75" customHeight="1">
      <c r="A35" s="1002" t="s">
        <v>199</v>
      </c>
      <c r="B35" s="1003"/>
      <c r="C35" s="559">
        <v>248097</v>
      </c>
      <c r="D35" s="559">
        <v>117381</v>
      </c>
      <c r="E35" s="559">
        <v>178751</v>
      </c>
      <c r="F35" s="559">
        <v>69346</v>
      </c>
      <c r="G35" s="559">
        <v>248097</v>
      </c>
      <c r="H35" s="559">
        <v>1868</v>
      </c>
      <c r="I35" s="559">
        <v>0</v>
      </c>
      <c r="J35" s="559">
        <v>0</v>
      </c>
      <c r="K35" s="559">
        <v>0</v>
      </c>
      <c r="L35" s="559">
        <v>0</v>
      </c>
      <c r="M35" s="559">
        <v>0</v>
      </c>
      <c r="N35" s="559">
        <v>0</v>
      </c>
      <c r="O35" s="559">
        <v>0</v>
      </c>
      <c r="P35" s="559">
        <v>0</v>
      </c>
      <c r="Q35" s="292">
        <f>(C35/貸出サービス概況!C35)*100</f>
        <v>417.39064602960968</v>
      </c>
      <c r="R35" s="573"/>
      <c r="S35" s="45"/>
    </row>
    <row r="36" spans="1:19" s="35" customFormat="1" ht="21.75" customHeight="1">
      <c r="A36" s="1030" t="s">
        <v>200</v>
      </c>
      <c r="B36" s="1031"/>
      <c r="C36" s="299">
        <v>175289</v>
      </c>
      <c r="D36" s="299">
        <v>97443</v>
      </c>
      <c r="E36" s="299">
        <v>126994</v>
      </c>
      <c r="F36" s="299">
        <v>48295</v>
      </c>
      <c r="G36" s="299">
        <v>175289</v>
      </c>
      <c r="H36" s="299">
        <v>1186</v>
      </c>
      <c r="I36" s="299">
        <v>0</v>
      </c>
      <c r="J36" s="299">
        <v>0</v>
      </c>
      <c r="K36" s="299">
        <v>0</v>
      </c>
      <c r="L36" s="299">
        <v>0</v>
      </c>
      <c r="M36" s="299">
        <v>0</v>
      </c>
      <c r="N36" s="299">
        <v>0</v>
      </c>
      <c r="O36" s="299">
        <v>0</v>
      </c>
      <c r="P36" s="299">
        <v>0</v>
      </c>
      <c r="Q36" s="574">
        <f>(C36/貸出サービス概況!C36)*100</f>
        <v>399.17336551818369</v>
      </c>
      <c r="R36" s="301"/>
      <c r="S36" s="45"/>
    </row>
    <row r="37" spans="1:19" ht="21.75" customHeight="1">
      <c r="A37" s="1002" t="s">
        <v>236</v>
      </c>
      <c r="B37" s="1003"/>
      <c r="C37" s="269">
        <f>SUM(C38:C39)</f>
        <v>180799</v>
      </c>
      <c r="D37" s="269">
        <f t="shared" ref="D37:P37" si="6">SUM(D38:D39)</f>
        <v>112791</v>
      </c>
      <c r="E37" s="269">
        <f t="shared" si="6"/>
        <v>126957</v>
      </c>
      <c r="F37" s="269">
        <f t="shared" si="6"/>
        <v>53842</v>
      </c>
      <c r="G37" s="269">
        <f t="shared" si="6"/>
        <v>180799</v>
      </c>
      <c r="H37" s="269">
        <f>SUM(H38:H39)</f>
        <v>2128</v>
      </c>
      <c r="I37" s="269">
        <f t="shared" si="6"/>
        <v>0</v>
      </c>
      <c r="J37" s="269">
        <f t="shared" si="6"/>
        <v>0</v>
      </c>
      <c r="K37" s="269">
        <f t="shared" si="6"/>
        <v>0</v>
      </c>
      <c r="L37" s="269">
        <f t="shared" si="6"/>
        <v>0</v>
      </c>
      <c r="M37" s="269">
        <f t="shared" si="6"/>
        <v>0</v>
      </c>
      <c r="N37" s="269">
        <f t="shared" si="6"/>
        <v>0</v>
      </c>
      <c r="O37" s="269">
        <f t="shared" si="6"/>
        <v>0</v>
      </c>
      <c r="P37" s="269">
        <f t="shared" si="6"/>
        <v>0</v>
      </c>
      <c r="Q37" s="292">
        <f>(C37/貸出サービス概況!C37)*100</f>
        <v>357.07740011454979</v>
      </c>
      <c r="R37" s="293"/>
    </row>
    <row r="38" spans="1:19" ht="21.75" customHeight="1">
      <c r="A38" s="84"/>
      <c r="B38" s="66" t="s">
        <v>201</v>
      </c>
      <c r="C38" s="294">
        <v>87818</v>
      </c>
      <c r="D38" s="294">
        <v>64076</v>
      </c>
      <c r="E38" s="294">
        <v>67771</v>
      </c>
      <c r="F38" s="294">
        <v>20047</v>
      </c>
      <c r="G38" s="294">
        <v>87818</v>
      </c>
      <c r="H38" s="294">
        <v>542</v>
      </c>
      <c r="I38" s="294">
        <v>0</v>
      </c>
      <c r="J38" s="294">
        <v>0</v>
      </c>
      <c r="K38" s="294">
        <v>0</v>
      </c>
      <c r="L38" s="294">
        <v>0</v>
      </c>
      <c r="M38" s="294">
        <v>0</v>
      </c>
      <c r="N38" s="294">
        <v>0</v>
      </c>
      <c r="O38" s="294">
        <v>0</v>
      </c>
      <c r="P38" s="294">
        <v>0</v>
      </c>
      <c r="Q38" s="295"/>
      <c r="R38" s="296"/>
      <c r="S38" s="45"/>
    </row>
    <row r="39" spans="1:19" ht="21.75" customHeight="1">
      <c r="A39" s="284"/>
      <c r="B39" s="65" t="s">
        <v>223</v>
      </c>
      <c r="C39" s="299">
        <v>92981</v>
      </c>
      <c r="D39" s="299">
        <v>48715</v>
      </c>
      <c r="E39" s="299">
        <v>59186</v>
      </c>
      <c r="F39" s="299">
        <v>33795</v>
      </c>
      <c r="G39" s="299">
        <v>92981</v>
      </c>
      <c r="H39" s="299">
        <v>1586</v>
      </c>
      <c r="I39" s="299">
        <v>0</v>
      </c>
      <c r="J39" s="299">
        <v>0</v>
      </c>
      <c r="K39" s="299">
        <v>0</v>
      </c>
      <c r="L39" s="299">
        <v>0</v>
      </c>
      <c r="M39" s="299">
        <v>0</v>
      </c>
      <c r="N39" s="299">
        <v>0</v>
      </c>
      <c r="O39" s="299">
        <v>0</v>
      </c>
      <c r="P39" s="299">
        <v>0</v>
      </c>
      <c r="Q39" s="300"/>
      <c r="R39" s="301"/>
      <c r="S39" s="45"/>
    </row>
    <row r="40" spans="1:19" ht="21.75" customHeight="1">
      <c r="A40" s="1002" t="s">
        <v>237</v>
      </c>
      <c r="B40" s="1003"/>
      <c r="C40" s="269">
        <f>SUM(C41:C42)</f>
        <v>331421</v>
      </c>
      <c r="D40" s="269">
        <f t="shared" ref="D40:P40" si="7">SUM(D41:D42)</f>
        <v>158538</v>
      </c>
      <c r="E40" s="269">
        <f t="shared" si="7"/>
        <v>251079</v>
      </c>
      <c r="F40" s="269">
        <f t="shared" si="7"/>
        <v>80342</v>
      </c>
      <c r="G40" s="269">
        <f t="shared" si="7"/>
        <v>331421</v>
      </c>
      <c r="H40" s="269">
        <f t="shared" si="7"/>
        <v>2298</v>
      </c>
      <c r="I40" s="269">
        <f t="shared" si="7"/>
        <v>0</v>
      </c>
      <c r="J40" s="269">
        <f t="shared" si="7"/>
        <v>0</v>
      </c>
      <c r="K40" s="269">
        <f t="shared" si="7"/>
        <v>0</v>
      </c>
      <c r="L40" s="269">
        <f t="shared" si="7"/>
        <v>0</v>
      </c>
      <c r="M40" s="269">
        <f t="shared" si="7"/>
        <v>0</v>
      </c>
      <c r="N40" s="269">
        <f t="shared" si="7"/>
        <v>0</v>
      </c>
      <c r="O40" s="269">
        <f t="shared" si="7"/>
        <v>0</v>
      </c>
      <c r="P40" s="269">
        <f t="shared" si="7"/>
        <v>0</v>
      </c>
      <c r="Q40" s="292">
        <f>(C40/貸出サービス概況!C40)*100</f>
        <v>698.25762683296807</v>
      </c>
      <c r="R40" s="293"/>
    </row>
    <row r="41" spans="1:19" ht="21.75" customHeight="1">
      <c r="A41" s="84"/>
      <c r="B41" s="66" t="s">
        <v>202</v>
      </c>
      <c r="C41" s="294">
        <v>168385</v>
      </c>
      <c r="D41" s="294">
        <v>80921</v>
      </c>
      <c r="E41" s="294">
        <v>124536</v>
      </c>
      <c r="F41" s="294">
        <v>43849</v>
      </c>
      <c r="G41" s="294">
        <v>168385</v>
      </c>
      <c r="H41" s="294">
        <v>1388</v>
      </c>
      <c r="I41" s="294">
        <v>0</v>
      </c>
      <c r="J41" s="294">
        <v>0</v>
      </c>
      <c r="K41" s="294">
        <v>0</v>
      </c>
      <c r="L41" s="294">
        <v>0</v>
      </c>
      <c r="M41" s="294">
        <v>0</v>
      </c>
      <c r="N41" s="294">
        <v>0</v>
      </c>
      <c r="O41" s="294">
        <v>0</v>
      </c>
      <c r="P41" s="294">
        <v>0</v>
      </c>
      <c r="Q41" s="279"/>
      <c r="R41" s="296"/>
      <c r="S41" s="45"/>
    </row>
    <row r="42" spans="1:19" ht="21.75" customHeight="1">
      <c r="A42" s="284"/>
      <c r="B42" s="65" t="s">
        <v>203</v>
      </c>
      <c r="C42" s="299">
        <v>163036</v>
      </c>
      <c r="D42" s="299">
        <v>77617</v>
      </c>
      <c r="E42" s="299">
        <v>126543</v>
      </c>
      <c r="F42" s="299">
        <v>36493</v>
      </c>
      <c r="G42" s="299">
        <v>163036</v>
      </c>
      <c r="H42" s="299">
        <v>910</v>
      </c>
      <c r="I42" s="299">
        <v>0</v>
      </c>
      <c r="J42" s="299">
        <v>0</v>
      </c>
      <c r="K42" s="299">
        <v>0</v>
      </c>
      <c r="L42" s="299">
        <v>0</v>
      </c>
      <c r="M42" s="299">
        <v>0</v>
      </c>
      <c r="N42" s="299">
        <v>0</v>
      </c>
      <c r="O42" s="299">
        <v>0</v>
      </c>
      <c r="P42" s="299">
        <v>0</v>
      </c>
      <c r="Q42" s="287"/>
      <c r="R42" s="301"/>
      <c r="S42" s="45"/>
    </row>
    <row r="43" spans="1:19" ht="21.75" customHeight="1">
      <c r="A43" s="1007" t="s">
        <v>205</v>
      </c>
      <c r="B43" s="1008"/>
      <c r="C43" s="559">
        <v>84327</v>
      </c>
      <c r="D43" s="559">
        <v>48347</v>
      </c>
      <c r="E43" s="559">
        <v>49363</v>
      </c>
      <c r="F43" s="559">
        <v>34964</v>
      </c>
      <c r="G43" s="559">
        <v>84327</v>
      </c>
      <c r="H43" s="559">
        <v>1494</v>
      </c>
      <c r="I43" s="559">
        <v>0</v>
      </c>
      <c r="J43" s="559">
        <v>0</v>
      </c>
      <c r="K43" s="559">
        <v>0</v>
      </c>
      <c r="L43" s="559">
        <v>0</v>
      </c>
      <c r="M43" s="559">
        <v>0</v>
      </c>
      <c r="N43" s="559">
        <v>0</v>
      </c>
      <c r="O43" s="559">
        <v>0</v>
      </c>
      <c r="P43" s="559">
        <v>0</v>
      </c>
      <c r="Q43" s="292">
        <f>(C43/貸出サービス概況!C43)*100</f>
        <v>369.61209730440498</v>
      </c>
      <c r="R43" s="589"/>
      <c r="S43" s="43"/>
    </row>
    <row r="44" spans="1:19" ht="21.75" customHeight="1">
      <c r="A44" s="1009" t="s">
        <v>269</v>
      </c>
      <c r="B44" s="1010"/>
      <c r="C44" s="297">
        <v>27530</v>
      </c>
      <c r="D44" s="297">
        <v>24530</v>
      </c>
      <c r="E44" s="297">
        <v>27530</v>
      </c>
      <c r="F44" s="297" t="s">
        <v>564</v>
      </c>
      <c r="G44" s="297">
        <v>27530</v>
      </c>
      <c r="H44" s="297">
        <v>190</v>
      </c>
      <c r="I44" s="297">
        <v>0</v>
      </c>
      <c r="J44" s="297">
        <v>0</v>
      </c>
      <c r="K44" s="297">
        <v>0</v>
      </c>
      <c r="L44" s="297"/>
      <c r="M44" s="297"/>
      <c r="N44" s="297">
        <v>0</v>
      </c>
      <c r="O44" s="297">
        <v>0</v>
      </c>
      <c r="P44" s="297">
        <v>0</v>
      </c>
      <c r="Q44" s="562">
        <f>(C44/貸出サービス概況!C44)*100</f>
        <v>2885.7442348008385</v>
      </c>
      <c r="R44" s="500"/>
      <c r="S44" s="43"/>
    </row>
    <row r="45" spans="1:19" ht="21.75" customHeight="1">
      <c r="A45" s="1009" t="s">
        <v>207</v>
      </c>
      <c r="B45" s="1010"/>
      <c r="C45" s="297">
        <v>21815</v>
      </c>
      <c r="D45" s="297">
        <v>15760</v>
      </c>
      <c r="E45" s="297">
        <v>12338</v>
      </c>
      <c r="F45" s="297">
        <v>9477</v>
      </c>
      <c r="G45" s="297">
        <v>21815</v>
      </c>
      <c r="H45" s="851">
        <v>66</v>
      </c>
      <c r="I45" s="297">
        <v>0</v>
      </c>
      <c r="J45" s="297">
        <v>0</v>
      </c>
      <c r="K45" s="297">
        <v>0</v>
      </c>
      <c r="L45" s="297"/>
      <c r="M45" s="297"/>
      <c r="N45" s="297">
        <v>0</v>
      </c>
      <c r="O45" s="297">
        <v>0</v>
      </c>
      <c r="P45" s="297">
        <v>0</v>
      </c>
      <c r="Q45" s="562">
        <f>(C45/貸出サービス概況!C45)*100</f>
        <v>1651.4004542013627</v>
      </c>
      <c r="R45" s="500"/>
      <c r="S45" s="43"/>
    </row>
    <row r="46" spans="1:19" ht="21.75" customHeight="1">
      <c r="A46" s="1009" t="s">
        <v>211</v>
      </c>
      <c r="B46" s="1010"/>
      <c r="C46" s="297">
        <v>64138</v>
      </c>
      <c r="D46" s="297">
        <v>50275</v>
      </c>
      <c r="E46" s="297">
        <v>39430</v>
      </c>
      <c r="F46" s="297">
        <v>24708</v>
      </c>
      <c r="G46" s="297">
        <v>64138</v>
      </c>
      <c r="H46" s="297">
        <v>361</v>
      </c>
      <c r="I46" s="297">
        <v>0</v>
      </c>
      <c r="J46" s="297">
        <v>0</v>
      </c>
      <c r="K46" s="297">
        <v>0</v>
      </c>
      <c r="L46" s="297">
        <v>0</v>
      </c>
      <c r="M46" s="297">
        <v>0</v>
      </c>
      <c r="N46" s="297">
        <v>0</v>
      </c>
      <c r="O46" s="297">
        <v>0</v>
      </c>
      <c r="P46" s="297">
        <v>0</v>
      </c>
      <c r="Q46" s="562">
        <f>(C46/貸出サービス概況!C46)*100</f>
        <v>543.68059676188864</v>
      </c>
      <c r="R46" s="500"/>
      <c r="S46" s="43"/>
    </row>
    <row r="47" spans="1:19" ht="21.75" customHeight="1">
      <c r="A47" s="1028" t="s">
        <v>288</v>
      </c>
      <c r="B47" s="1029"/>
      <c r="C47" s="297">
        <v>135484</v>
      </c>
      <c r="D47" s="297">
        <v>104771</v>
      </c>
      <c r="E47" s="297">
        <v>91661</v>
      </c>
      <c r="F47" s="297">
        <v>43823</v>
      </c>
      <c r="G47" s="297">
        <v>135484</v>
      </c>
      <c r="H47" s="297">
        <v>771</v>
      </c>
      <c r="I47" s="297">
        <v>0</v>
      </c>
      <c r="J47" s="297">
        <v>0</v>
      </c>
      <c r="K47" s="297">
        <v>0</v>
      </c>
      <c r="L47" s="297">
        <v>0</v>
      </c>
      <c r="M47" s="297">
        <v>0</v>
      </c>
      <c r="N47" s="297">
        <v>0</v>
      </c>
      <c r="O47" s="297">
        <v>0</v>
      </c>
      <c r="P47" s="297">
        <v>0</v>
      </c>
      <c r="Q47" s="574">
        <f>(C47/貸出サービス概況!C47)*100</f>
        <v>290.93798316440473</v>
      </c>
      <c r="R47" s="296"/>
      <c r="S47" s="45"/>
    </row>
    <row r="48" spans="1:19" ht="21.75" customHeight="1">
      <c r="A48" s="1002" t="s">
        <v>216</v>
      </c>
      <c r="B48" s="1003"/>
      <c r="C48" s="559">
        <v>53796</v>
      </c>
      <c r="D48" s="559">
        <v>45456</v>
      </c>
      <c r="E48" s="559">
        <v>42443</v>
      </c>
      <c r="F48" s="559">
        <v>11353</v>
      </c>
      <c r="G48" s="559">
        <v>53796</v>
      </c>
      <c r="H48" s="559">
        <v>191</v>
      </c>
      <c r="I48" s="559">
        <v>0</v>
      </c>
      <c r="J48" s="559">
        <v>0</v>
      </c>
      <c r="K48" s="559">
        <v>0</v>
      </c>
      <c r="L48" s="559">
        <v>0</v>
      </c>
      <c r="M48" s="559">
        <v>0</v>
      </c>
      <c r="N48" s="559">
        <v>0</v>
      </c>
      <c r="O48" s="559">
        <v>0</v>
      </c>
      <c r="P48" s="559">
        <v>0</v>
      </c>
      <c r="Q48" s="292">
        <f>(C48/貸出サービス概況!C48)*100</f>
        <v>930.56564608199267</v>
      </c>
      <c r="R48" s="573"/>
      <c r="S48" s="45"/>
    </row>
    <row r="49" spans="1:19" ht="21.75" customHeight="1">
      <c r="A49" s="995" t="s">
        <v>208</v>
      </c>
      <c r="B49" s="996"/>
      <c r="C49" s="297">
        <v>184948</v>
      </c>
      <c r="D49" s="297">
        <v>95515</v>
      </c>
      <c r="E49" s="297">
        <v>130703</v>
      </c>
      <c r="F49" s="297">
        <v>54245</v>
      </c>
      <c r="G49" s="297">
        <v>184948</v>
      </c>
      <c r="H49" s="297">
        <v>1083</v>
      </c>
      <c r="I49" s="297">
        <v>0</v>
      </c>
      <c r="J49" s="297">
        <v>0</v>
      </c>
      <c r="K49" s="297">
        <v>0</v>
      </c>
      <c r="L49" s="297">
        <v>0</v>
      </c>
      <c r="M49" s="297">
        <v>0</v>
      </c>
      <c r="N49" s="297">
        <v>0</v>
      </c>
      <c r="O49" s="297">
        <v>0</v>
      </c>
      <c r="P49" s="297">
        <v>0</v>
      </c>
      <c r="Q49" s="562">
        <f>(C49/貸出サービス概況!C49)*100</f>
        <v>530.07365796337172</v>
      </c>
      <c r="R49" s="500"/>
      <c r="S49" s="43"/>
    </row>
    <row r="50" spans="1:19" ht="21.75" customHeight="1">
      <c r="A50" s="995" t="s">
        <v>209</v>
      </c>
      <c r="B50" s="996"/>
      <c r="C50" s="297">
        <v>86068</v>
      </c>
      <c r="D50" s="297">
        <v>69994</v>
      </c>
      <c r="E50" s="297">
        <v>50331</v>
      </c>
      <c r="F50" s="297">
        <v>26945</v>
      </c>
      <c r="G50" s="297">
        <v>77276</v>
      </c>
      <c r="H50" s="297">
        <v>611</v>
      </c>
      <c r="I50" s="297">
        <v>0</v>
      </c>
      <c r="J50" s="297">
        <v>0</v>
      </c>
      <c r="K50" s="297">
        <v>0</v>
      </c>
      <c r="L50" s="297">
        <v>0</v>
      </c>
      <c r="M50" s="297">
        <v>0</v>
      </c>
      <c r="N50" s="297">
        <v>0</v>
      </c>
      <c r="O50" s="297">
        <v>8792</v>
      </c>
      <c r="P50" s="297" t="s">
        <v>136</v>
      </c>
      <c r="Q50" s="562">
        <f>(C50/貸出サービス概況!C50)*100</f>
        <v>834.23475816613359</v>
      </c>
      <c r="R50" s="296"/>
      <c r="S50" s="46"/>
    </row>
    <row r="51" spans="1:19" ht="21.75" customHeight="1">
      <c r="A51" s="995" t="s">
        <v>212</v>
      </c>
      <c r="B51" s="996"/>
      <c r="C51" s="297">
        <v>52013</v>
      </c>
      <c r="D51" s="297">
        <v>52013</v>
      </c>
      <c r="E51" s="297">
        <v>36623</v>
      </c>
      <c r="F51" s="297">
        <v>15390</v>
      </c>
      <c r="G51" s="297">
        <v>52013</v>
      </c>
      <c r="H51" s="297">
        <v>644</v>
      </c>
      <c r="I51" s="297">
        <v>0</v>
      </c>
      <c r="J51" s="297">
        <v>0</v>
      </c>
      <c r="K51" s="297">
        <v>0</v>
      </c>
      <c r="L51" s="297">
        <v>0</v>
      </c>
      <c r="M51" s="297">
        <v>0</v>
      </c>
      <c r="N51" s="297">
        <v>0</v>
      </c>
      <c r="O51" s="297">
        <v>0</v>
      </c>
      <c r="P51" s="297">
        <v>0</v>
      </c>
      <c r="Q51" s="562">
        <f>(C51/貸出サービス概況!C51)*100</f>
        <v>506.15998442973921</v>
      </c>
      <c r="R51" s="500"/>
      <c r="S51" s="43"/>
    </row>
    <row r="52" spans="1:19" ht="21.75" customHeight="1">
      <c r="A52" s="995" t="s">
        <v>210</v>
      </c>
      <c r="B52" s="996"/>
      <c r="C52" s="297">
        <v>143958</v>
      </c>
      <c r="D52" s="297">
        <v>90710</v>
      </c>
      <c r="E52" s="297">
        <v>105743</v>
      </c>
      <c r="F52" s="297">
        <v>38215</v>
      </c>
      <c r="G52" s="297">
        <v>143958</v>
      </c>
      <c r="H52" s="297">
        <v>1049</v>
      </c>
      <c r="I52" s="297">
        <v>0</v>
      </c>
      <c r="J52" s="297">
        <v>0</v>
      </c>
      <c r="K52" s="297">
        <v>0</v>
      </c>
      <c r="L52" s="297">
        <v>0</v>
      </c>
      <c r="M52" s="297">
        <v>0</v>
      </c>
      <c r="N52" s="297">
        <v>0</v>
      </c>
      <c r="O52" s="297">
        <v>0</v>
      </c>
      <c r="P52" s="297">
        <v>0</v>
      </c>
      <c r="Q52" s="562">
        <f>(C52/貸出サービス概況!C52)*100</f>
        <v>347.76663848290855</v>
      </c>
      <c r="R52" s="296"/>
      <c r="S52" s="45"/>
    </row>
    <row r="53" spans="1:19" ht="21.75" customHeight="1" thickBot="1">
      <c r="A53" s="997" t="s">
        <v>213</v>
      </c>
      <c r="B53" s="998"/>
      <c r="C53" s="631">
        <v>168572</v>
      </c>
      <c r="D53" s="631">
        <v>96439</v>
      </c>
      <c r="E53" s="631">
        <v>117159</v>
      </c>
      <c r="F53" s="631">
        <v>42056</v>
      </c>
      <c r="G53" s="631">
        <v>159215</v>
      </c>
      <c r="H53" s="631">
        <v>1670</v>
      </c>
      <c r="I53" s="631">
        <v>1657</v>
      </c>
      <c r="J53" s="631">
        <v>7700</v>
      </c>
      <c r="K53" s="631">
        <v>9357</v>
      </c>
      <c r="L53" s="631">
        <v>0</v>
      </c>
      <c r="M53" s="631">
        <v>0</v>
      </c>
      <c r="N53" s="631">
        <v>0</v>
      </c>
      <c r="O53" s="631">
        <v>0</v>
      </c>
      <c r="P53" s="631">
        <v>0</v>
      </c>
      <c r="Q53" s="632">
        <f>(C53/貸出サービス概況!C53)*100</f>
        <v>685.47495120364351</v>
      </c>
      <c r="R53" s="633"/>
      <c r="S53" s="43"/>
    </row>
    <row r="54" spans="1:19" ht="21.75" customHeight="1" thickBot="1">
      <c r="A54" s="993" t="s">
        <v>48</v>
      </c>
      <c r="B54" s="994"/>
      <c r="C54" s="619">
        <f t="shared" ref="C54:P54" si="8">SUM(C5,C9,C16,C19,C24,C30:C31,C32,C35:C36,C37,C40,C43:C53)</f>
        <v>7027958</v>
      </c>
      <c r="D54" s="619">
        <f t="shared" si="8"/>
        <v>4160615</v>
      </c>
      <c r="E54" s="619">
        <f t="shared" si="8"/>
        <v>4768537</v>
      </c>
      <c r="F54" s="619">
        <f t="shared" si="8"/>
        <v>1886514</v>
      </c>
      <c r="G54" s="619">
        <f t="shared" si="8"/>
        <v>6655051</v>
      </c>
      <c r="H54" s="619">
        <f t="shared" si="8"/>
        <v>47458</v>
      </c>
      <c r="I54" s="619">
        <f t="shared" si="8"/>
        <v>1672</v>
      </c>
      <c r="J54" s="619">
        <f t="shared" si="8"/>
        <v>7737</v>
      </c>
      <c r="K54" s="619">
        <f t="shared" si="8"/>
        <v>11909</v>
      </c>
      <c r="L54" s="619">
        <f t="shared" si="8"/>
        <v>190918</v>
      </c>
      <c r="M54" s="619">
        <f t="shared" si="8"/>
        <v>122518</v>
      </c>
      <c r="N54" s="619">
        <f t="shared" si="8"/>
        <v>316936</v>
      </c>
      <c r="O54" s="619">
        <f t="shared" si="8"/>
        <v>51332</v>
      </c>
      <c r="P54" s="619">
        <f t="shared" si="8"/>
        <v>28653</v>
      </c>
      <c r="Q54" s="634">
        <f>(C54/貸出サービス概況!C54)*100</f>
        <v>389.5720668285274</v>
      </c>
      <c r="R54" s="635"/>
    </row>
    <row r="55" spans="1:19" ht="21.75" customHeight="1">
      <c r="A55" s="999" t="s">
        <v>214</v>
      </c>
      <c r="B55" s="1000"/>
      <c r="C55" s="636">
        <v>16850</v>
      </c>
      <c r="D55" s="637">
        <v>0</v>
      </c>
      <c r="E55" s="638">
        <v>16850</v>
      </c>
      <c r="F55" s="637">
        <v>0</v>
      </c>
      <c r="G55" s="637">
        <v>16850</v>
      </c>
      <c r="H55" s="637">
        <v>0</v>
      </c>
      <c r="I55" s="637">
        <v>0</v>
      </c>
      <c r="J55" s="637">
        <v>0</v>
      </c>
      <c r="K55" s="637">
        <v>0</v>
      </c>
      <c r="L55" s="637">
        <v>0</v>
      </c>
      <c r="M55" s="637">
        <v>0</v>
      </c>
      <c r="N55" s="637">
        <v>0</v>
      </c>
      <c r="O55" s="637">
        <v>0</v>
      </c>
      <c r="P55" s="637">
        <v>0</v>
      </c>
      <c r="Q55" s="282"/>
      <c r="R55" s="639"/>
      <c r="S55" s="43"/>
    </row>
    <row r="56" spans="1:19" ht="21.75" customHeight="1">
      <c r="A56" s="995" t="s">
        <v>215</v>
      </c>
      <c r="B56" s="1004"/>
      <c r="C56" s="640">
        <v>30132</v>
      </c>
      <c r="D56" s="641"/>
      <c r="E56" s="642">
        <v>30132</v>
      </c>
      <c r="F56" s="641"/>
      <c r="G56" s="641">
        <v>30132</v>
      </c>
      <c r="H56" s="641"/>
      <c r="I56" s="641"/>
      <c r="J56" s="641"/>
      <c r="K56" s="641">
        <v>0</v>
      </c>
      <c r="L56" s="641"/>
      <c r="M56" s="641"/>
      <c r="N56" s="641">
        <v>0</v>
      </c>
      <c r="O56" s="641"/>
      <c r="P56" s="641"/>
      <c r="Q56" s="282"/>
      <c r="R56" s="500"/>
      <c r="S56" s="43"/>
    </row>
    <row r="57" spans="1:19" ht="21.75" customHeight="1" thickBot="1">
      <c r="A57" s="997" t="s">
        <v>170</v>
      </c>
      <c r="B57" s="1001"/>
      <c r="C57" s="913">
        <v>897049</v>
      </c>
      <c r="D57" s="641">
        <v>195025</v>
      </c>
      <c r="E57" s="913">
        <v>776877</v>
      </c>
      <c r="F57" s="913">
        <v>91872</v>
      </c>
      <c r="G57" s="913">
        <v>868749</v>
      </c>
      <c r="H57" s="913" t="s">
        <v>136</v>
      </c>
      <c r="I57" s="913">
        <v>0</v>
      </c>
      <c r="J57" s="913">
        <v>0</v>
      </c>
      <c r="K57" s="913">
        <v>0</v>
      </c>
      <c r="L57" s="913">
        <v>0</v>
      </c>
      <c r="M57" s="913">
        <v>0</v>
      </c>
      <c r="N57" s="913">
        <v>0</v>
      </c>
      <c r="O57" s="913">
        <v>28300</v>
      </c>
      <c r="P57" s="913">
        <v>23129</v>
      </c>
      <c r="Q57" s="562"/>
      <c r="R57" s="633"/>
      <c r="S57" s="43"/>
    </row>
    <row r="58" spans="1:19" ht="21.75" customHeight="1" thickBot="1">
      <c r="A58" s="993" t="s">
        <v>144</v>
      </c>
      <c r="B58" s="994"/>
      <c r="C58" s="619">
        <f>SUM(C55:C57)</f>
        <v>944031</v>
      </c>
      <c r="D58" s="619">
        <f t="shared" ref="D58:P58" si="9">SUM(D55:D57)</f>
        <v>195025</v>
      </c>
      <c r="E58" s="619">
        <f t="shared" si="9"/>
        <v>823859</v>
      </c>
      <c r="F58" s="619">
        <f t="shared" si="9"/>
        <v>91872</v>
      </c>
      <c r="G58" s="619">
        <f t="shared" si="9"/>
        <v>915731</v>
      </c>
      <c r="H58" s="619">
        <f t="shared" si="9"/>
        <v>0</v>
      </c>
      <c r="I58" s="619">
        <f t="shared" si="9"/>
        <v>0</v>
      </c>
      <c r="J58" s="619">
        <f t="shared" si="9"/>
        <v>0</v>
      </c>
      <c r="K58" s="619">
        <f t="shared" si="9"/>
        <v>0</v>
      </c>
      <c r="L58" s="619">
        <f t="shared" si="9"/>
        <v>0</v>
      </c>
      <c r="M58" s="619">
        <f t="shared" si="9"/>
        <v>0</v>
      </c>
      <c r="N58" s="619">
        <f t="shared" si="9"/>
        <v>0</v>
      </c>
      <c r="O58" s="619">
        <f t="shared" si="9"/>
        <v>28300</v>
      </c>
      <c r="P58" s="619">
        <f t="shared" si="9"/>
        <v>23129</v>
      </c>
      <c r="Q58" s="619" t="s">
        <v>136</v>
      </c>
      <c r="R58" s="635"/>
    </row>
    <row r="59" spans="1:19" ht="21.75" customHeight="1" thickBot="1">
      <c r="A59" s="993" t="s">
        <v>11</v>
      </c>
      <c r="B59" s="994"/>
      <c r="C59" s="629">
        <f>C54+C58</f>
        <v>7971989</v>
      </c>
      <c r="D59" s="629">
        <f t="shared" ref="D59:P59" si="10">D54+D58</f>
        <v>4355640</v>
      </c>
      <c r="E59" s="629">
        <f t="shared" si="10"/>
        <v>5592396</v>
      </c>
      <c r="F59" s="629">
        <f t="shared" si="10"/>
        <v>1978386</v>
      </c>
      <c r="G59" s="629">
        <f t="shared" si="10"/>
        <v>7570782</v>
      </c>
      <c r="H59" s="629">
        <f t="shared" si="10"/>
        <v>47458</v>
      </c>
      <c r="I59" s="629">
        <f t="shared" si="10"/>
        <v>1672</v>
      </c>
      <c r="J59" s="629">
        <f t="shared" si="10"/>
        <v>7737</v>
      </c>
      <c r="K59" s="629">
        <f t="shared" si="10"/>
        <v>11909</v>
      </c>
      <c r="L59" s="629">
        <f t="shared" si="10"/>
        <v>190918</v>
      </c>
      <c r="M59" s="629">
        <f t="shared" si="10"/>
        <v>122518</v>
      </c>
      <c r="N59" s="629">
        <f t="shared" si="10"/>
        <v>316936</v>
      </c>
      <c r="O59" s="629">
        <f t="shared" si="10"/>
        <v>79632</v>
      </c>
      <c r="P59" s="629">
        <f t="shared" si="10"/>
        <v>51782</v>
      </c>
      <c r="Q59" s="629" t="s">
        <v>136</v>
      </c>
      <c r="R59" s="643"/>
    </row>
    <row r="61" spans="1:19">
      <c r="E61" s="41"/>
    </row>
  </sheetData>
  <mergeCells count="31">
    <mergeCell ref="Q2:Q3"/>
    <mergeCell ref="A2:B4"/>
    <mergeCell ref="A5:B5"/>
    <mergeCell ref="A9:B9"/>
    <mergeCell ref="A16:B16"/>
    <mergeCell ref="A19:B19"/>
    <mergeCell ref="A24:B24"/>
    <mergeCell ref="A30:B30"/>
    <mergeCell ref="A31:B31"/>
    <mergeCell ref="A32:B32"/>
    <mergeCell ref="A35:B35"/>
    <mergeCell ref="A36:B36"/>
    <mergeCell ref="A37:B37"/>
    <mergeCell ref="A40:B40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9:B59"/>
    <mergeCell ref="A53:B53"/>
    <mergeCell ref="A54:B54"/>
    <mergeCell ref="A55:B55"/>
    <mergeCell ref="A56:B56"/>
    <mergeCell ref="A57:B57"/>
    <mergeCell ref="A58:B58"/>
  </mergeCells>
  <phoneticPr fontId="2"/>
  <printOptions horizontalCentered="1"/>
  <pageMargins left="0.78740157480314965" right="0.78740157480314965" top="0.78740157480314965" bottom="0.78740157480314965" header="0.51181102362204722" footer="0.51181102362204722"/>
  <pageSetup paperSize="9" scale="59" firstPageNumber="30" fitToWidth="2" orientation="portrait" useFirstPageNumber="1" r:id="rId1"/>
  <headerFooter alignWithMargins="0">
    <oddFooter>&amp;C&amp;"ＭＳ 明朝,標準"&amp;18&amp;P</oddFooter>
  </headerFooter>
  <colBreaks count="1" manualBreakCount="1">
    <brk id="11" max="58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51"/>
  <sheetViews>
    <sheetView view="pageBreakPreview" zoomScale="60" zoomScaleNormal="70" workbookViewId="0">
      <selection activeCell="Q20" sqref="Q20"/>
    </sheetView>
  </sheetViews>
  <sheetFormatPr defaultColWidth="9" defaultRowHeight="13"/>
  <cols>
    <col min="1" max="1" width="10" style="10" customWidth="1"/>
    <col min="2" max="14" width="11.6328125" style="1" customWidth="1"/>
    <col min="15" max="15" width="13.6328125" style="1" customWidth="1"/>
    <col min="16" max="16" width="52.26953125" style="1" customWidth="1"/>
    <col min="17" max="16384" width="9" style="1"/>
  </cols>
  <sheetData>
    <row r="1" spans="1:16" ht="14.5" thickBot="1">
      <c r="A1" s="71" t="s">
        <v>316</v>
      </c>
      <c r="P1" s="10" t="str">
        <f>蔵書Ⅰ!R1</f>
        <v>令和8年3月31日現在</v>
      </c>
    </row>
    <row r="2" spans="1:16" ht="13.5" customHeight="1">
      <c r="A2" s="89" t="s">
        <v>0</v>
      </c>
      <c r="B2" s="914" t="s">
        <v>13</v>
      </c>
      <c r="C2" s="882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2" t="s">
        <v>2</v>
      </c>
      <c r="P2" s="86" t="s">
        <v>289</v>
      </c>
    </row>
    <row r="3" spans="1:16" ht="14.15" customHeight="1">
      <c r="A3" s="90"/>
      <c r="B3" s="915" t="s">
        <v>14</v>
      </c>
      <c r="C3" s="916" t="s">
        <v>382</v>
      </c>
      <c r="D3" s="915" t="s">
        <v>383</v>
      </c>
      <c r="E3" s="915" t="s">
        <v>384</v>
      </c>
      <c r="F3" s="915" t="s">
        <v>385</v>
      </c>
      <c r="G3" s="915" t="s">
        <v>386</v>
      </c>
      <c r="H3" s="915" t="s">
        <v>387</v>
      </c>
      <c r="I3" s="915" t="s">
        <v>388</v>
      </c>
      <c r="J3" s="915" t="s">
        <v>389</v>
      </c>
      <c r="K3" s="11" t="s">
        <v>314</v>
      </c>
      <c r="L3" s="915" t="s">
        <v>390</v>
      </c>
      <c r="M3" s="915" t="s">
        <v>391</v>
      </c>
      <c r="N3" s="917" t="s">
        <v>392</v>
      </c>
      <c r="O3" s="917" t="s">
        <v>393</v>
      </c>
      <c r="P3" s="918"/>
    </row>
    <row r="4" spans="1:16" ht="14.15" customHeight="1">
      <c r="A4" s="90"/>
      <c r="B4" s="48">
        <v>0</v>
      </c>
      <c r="C4" s="48">
        <v>1</v>
      </c>
      <c r="D4" s="48">
        <v>2</v>
      </c>
      <c r="E4" s="48">
        <v>3</v>
      </c>
      <c r="F4" s="48">
        <v>4</v>
      </c>
      <c r="G4" s="48">
        <v>5</v>
      </c>
      <c r="H4" s="48">
        <v>6</v>
      </c>
      <c r="I4" s="48">
        <v>7</v>
      </c>
      <c r="J4" s="48">
        <v>8</v>
      </c>
      <c r="K4" s="48">
        <v>9</v>
      </c>
      <c r="L4" s="39"/>
      <c r="M4" s="39"/>
      <c r="N4" s="39"/>
      <c r="O4" s="39"/>
      <c r="P4" s="91"/>
    </row>
    <row r="5" spans="1:16" ht="22.5" customHeight="1">
      <c r="A5" s="302" t="s">
        <v>254</v>
      </c>
      <c r="B5" s="303">
        <v>8198</v>
      </c>
      <c r="C5" s="303">
        <v>10165</v>
      </c>
      <c r="D5" s="303">
        <v>23251</v>
      </c>
      <c r="E5" s="303">
        <v>24486</v>
      </c>
      <c r="F5" s="303">
        <v>10651</v>
      </c>
      <c r="G5" s="303">
        <v>10204</v>
      </c>
      <c r="H5" s="303">
        <v>4977</v>
      </c>
      <c r="I5" s="303">
        <v>22682</v>
      </c>
      <c r="J5" s="303">
        <v>2892</v>
      </c>
      <c r="K5" s="303">
        <v>76557</v>
      </c>
      <c r="L5" s="303">
        <v>87559</v>
      </c>
      <c r="M5" s="303">
        <v>1164</v>
      </c>
      <c r="N5" s="303">
        <v>6911</v>
      </c>
      <c r="O5" s="303">
        <v>289697</v>
      </c>
      <c r="P5" s="304"/>
    </row>
    <row r="6" spans="1:16" ht="22.5" customHeight="1">
      <c r="A6" s="305" t="s">
        <v>249</v>
      </c>
      <c r="B6" s="306">
        <v>1079</v>
      </c>
      <c r="C6" s="306">
        <v>181</v>
      </c>
      <c r="D6" s="306">
        <v>314</v>
      </c>
      <c r="E6" s="306">
        <v>3388</v>
      </c>
      <c r="F6" s="306">
        <v>1017</v>
      </c>
      <c r="G6" s="306">
        <v>1951</v>
      </c>
      <c r="H6" s="306">
        <v>115</v>
      </c>
      <c r="I6" s="306">
        <v>2489</v>
      </c>
      <c r="J6" s="306">
        <v>85</v>
      </c>
      <c r="K6" s="306">
        <v>936</v>
      </c>
      <c r="L6" s="306">
        <v>437</v>
      </c>
      <c r="M6" s="306">
        <v>1743</v>
      </c>
      <c r="N6" s="306">
        <v>0</v>
      </c>
      <c r="O6" s="306">
        <v>13735</v>
      </c>
      <c r="P6" s="307"/>
    </row>
    <row r="7" spans="1:16" ht="22.5" customHeight="1">
      <c r="A7" s="305" t="s">
        <v>251</v>
      </c>
      <c r="B7" s="306">
        <v>4426</v>
      </c>
      <c r="C7" s="306">
        <v>8121</v>
      </c>
      <c r="D7" s="306">
        <v>17925</v>
      </c>
      <c r="E7" s="306">
        <v>23355</v>
      </c>
      <c r="F7" s="306">
        <v>19725</v>
      </c>
      <c r="G7" s="306">
        <v>31583</v>
      </c>
      <c r="H7" s="306">
        <v>8644</v>
      </c>
      <c r="I7" s="306">
        <v>32425</v>
      </c>
      <c r="J7" s="306">
        <v>3544</v>
      </c>
      <c r="K7" s="306">
        <v>134724</v>
      </c>
      <c r="L7" s="306">
        <v>6617</v>
      </c>
      <c r="M7" s="306">
        <v>46</v>
      </c>
      <c r="N7" s="306">
        <v>0</v>
      </c>
      <c r="O7" s="306">
        <v>291135</v>
      </c>
      <c r="P7" s="307"/>
    </row>
    <row r="8" spans="1:16" ht="22.5" customHeight="1">
      <c r="A8" s="305" t="s">
        <v>238</v>
      </c>
      <c r="B8" s="306">
        <v>17277</v>
      </c>
      <c r="C8" s="306">
        <v>25384</v>
      </c>
      <c r="D8" s="306">
        <v>45497</v>
      </c>
      <c r="E8" s="306">
        <v>95272</v>
      </c>
      <c r="F8" s="306">
        <v>38223</v>
      </c>
      <c r="G8" s="306">
        <v>43468</v>
      </c>
      <c r="H8" s="306">
        <v>18861</v>
      </c>
      <c r="I8" s="306">
        <v>52130</v>
      </c>
      <c r="J8" s="306">
        <v>8602</v>
      </c>
      <c r="K8" s="306">
        <v>149374</v>
      </c>
      <c r="L8" s="306">
        <v>46555</v>
      </c>
      <c r="M8" s="306">
        <v>1191</v>
      </c>
      <c r="N8" s="306">
        <v>0</v>
      </c>
      <c r="O8" s="306">
        <v>541834</v>
      </c>
      <c r="P8" s="307"/>
    </row>
    <row r="9" spans="1:16" ht="22.5" customHeight="1">
      <c r="A9" s="305" t="s">
        <v>239</v>
      </c>
      <c r="B9" s="306">
        <v>648</v>
      </c>
      <c r="C9" s="306">
        <v>1094</v>
      </c>
      <c r="D9" s="306">
        <v>2659</v>
      </c>
      <c r="E9" s="306">
        <v>3143</v>
      </c>
      <c r="F9" s="306">
        <v>2455</v>
      </c>
      <c r="G9" s="306">
        <v>2777</v>
      </c>
      <c r="H9" s="306">
        <v>1055</v>
      </c>
      <c r="I9" s="306">
        <v>2916</v>
      </c>
      <c r="J9" s="306">
        <v>636</v>
      </c>
      <c r="K9" s="306">
        <v>11307</v>
      </c>
      <c r="L9" s="306">
        <v>3639</v>
      </c>
      <c r="M9" s="306">
        <v>19</v>
      </c>
      <c r="N9" s="306">
        <v>0</v>
      </c>
      <c r="O9" s="412">
        <v>32348</v>
      </c>
      <c r="P9" s="307"/>
    </row>
    <row r="10" spans="1:16" ht="22.5" customHeight="1">
      <c r="A10" s="302" t="s">
        <v>131</v>
      </c>
      <c r="B10" s="303">
        <v>2842</v>
      </c>
      <c r="C10" s="303">
        <v>3863</v>
      </c>
      <c r="D10" s="303">
        <v>9197</v>
      </c>
      <c r="E10" s="303">
        <v>11764</v>
      </c>
      <c r="F10" s="303">
        <v>7509</v>
      </c>
      <c r="G10" s="303">
        <v>7975</v>
      </c>
      <c r="H10" s="303">
        <v>3042</v>
      </c>
      <c r="I10" s="303">
        <v>8046</v>
      </c>
      <c r="J10" s="303">
        <v>1455</v>
      </c>
      <c r="K10" s="303">
        <v>40040</v>
      </c>
      <c r="L10" s="303">
        <v>4821</v>
      </c>
      <c r="M10" s="303">
        <v>173</v>
      </c>
      <c r="N10" s="303">
        <v>0</v>
      </c>
      <c r="O10" s="306">
        <v>100727</v>
      </c>
      <c r="P10" s="304"/>
    </row>
    <row r="11" spans="1:16" ht="22.5" customHeight="1">
      <c r="A11" s="305" t="s">
        <v>132</v>
      </c>
      <c r="B11" s="306">
        <v>2555</v>
      </c>
      <c r="C11" s="306">
        <v>2464</v>
      </c>
      <c r="D11" s="306">
        <v>7899</v>
      </c>
      <c r="E11" s="306">
        <v>7565</v>
      </c>
      <c r="F11" s="306">
        <v>4611</v>
      </c>
      <c r="G11" s="306">
        <v>5094</v>
      </c>
      <c r="H11" s="306">
        <v>2083</v>
      </c>
      <c r="I11" s="306">
        <v>6294</v>
      </c>
      <c r="J11" s="306">
        <v>1553</v>
      </c>
      <c r="K11" s="306">
        <v>26197</v>
      </c>
      <c r="L11" s="306">
        <v>4798</v>
      </c>
      <c r="M11" s="306">
        <v>32</v>
      </c>
      <c r="N11" s="306">
        <v>0</v>
      </c>
      <c r="O11" s="306">
        <v>71145</v>
      </c>
      <c r="P11" s="307"/>
    </row>
    <row r="12" spans="1:16" ht="22.5" customHeight="1">
      <c r="A12" s="305" t="s">
        <v>135</v>
      </c>
      <c r="B12" s="306">
        <v>771</v>
      </c>
      <c r="C12" s="306">
        <v>866</v>
      </c>
      <c r="D12" s="306">
        <v>2626</v>
      </c>
      <c r="E12" s="306">
        <v>3924</v>
      </c>
      <c r="F12" s="306">
        <v>3276</v>
      </c>
      <c r="G12" s="306">
        <v>4674</v>
      </c>
      <c r="H12" s="306">
        <v>1598</v>
      </c>
      <c r="I12" s="306">
        <v>3944</v>
      </c>
      <c r="J12" s="306">
        <v>586</v>
      </c>
      <c r="K12" s="306">
        <v>20791</v>
      </c>
      <c r="L12" s="306">
        <v>4839</v>
      </c>
      <c r="M12" s="306">
        <v>0</v>
      </c>
      <c r="N12" s="306">
        <v>0</v>
      </c>
      <c r="O12" s="306">
        <v>47895</v>
      </c>
      <c r="P12" s="307"/>
    </row>
    <row r="13" spans="1:16" ht="22.5" customHeight="1">
      <c r="A13" s="90" t="s">
        <v>206</v>
      </c>
      <c r="B13" s="413">
        <v>945</v>
      </c>
      <c r="C13" s="413">
        <v>1225</v>
      </c>
      <c r="D13" s="413">
        <v>4206</v>
      </c>
      <c r="E13" s="413">
        <v>3708</v>
      </c>
      <c r="F13" s="413">
        <v>1931</v>
      </c>
      <c r="G13" s="413">
        <v>2505</v>
      </c>
      <c r="H13" s="413">
        <v>988</v>
      </c>
      <c r="I13" s="413">
        <v>3106</v>
      </c>
      <c r="J13" s="413">
        <v>673</v>
      </c>
      <c r="K13" s="413">
        <v>12171</v>
      </c>
      <c r="L13" s="413">
        <v>2980</v>
      </c>
      <c r="M13" s="413">
        <v>0</v>
      </c>
      <c r="N13" s="413">
        <v>0</v>
      </c>
      <c r="O13" s="413">
        <v>34438</v>
      </c>
      <c r="P13" s="414"/>
    </row>
    <row r="14" spans="1:16" ht="22.5" customHeight="1">
      <c r="A14" s="438" t="s">
        <v>133</v>
      </c>
      <c r="B14" s="412">
        <v>4875</v>
      </c>
      <c r="C14" s="412">
        <v>5630</v>
      </c>
      <c r="D14" s="412">
        <v>12881</v>
      </c>
      <c r="E14" s="412">
        <v>15320</v>
      </c>
      <c r="F14" s="412">
        <v>7028</v>
      </c>
      <c r="G14" s="412">
        <v>7865</v>
      </c>
      <c r="H14" s="412">
        <v>3685</v>
      </c>
      <c r="I14" s="412">
        <v>14134</v>
      </c>
      <c r="J14" s="412">
        <v>1599</v>
      </c>
      <c r="K14" s="412">
        <v>37527</v>
      </c>
      <c r="L14" s="412">
        <v>26850</v>
      </c>
      <c r="M14" s="412">
        <v>8772</v>
      </c>
      <c r="N14" s="412">
        <v>12381</v>
      </c>
      <c r="O14" s="412">
        <v>158547</v>
      </c>
      <c r="P14" s="439"/>
    </row>
    <row r="15" spans="1:16" ht="22.5" customHeight="1">
      <c r="A15" s="302" t="s">
        <v>240</v>
      </c>
      <c r="B15" s="303">
        <v>808</v>
      </c>
      <c r="C15" s="303">
        <v>1304</v>
      </c>
      <c r="D15" s="303">
        <v>2608</v>
      </c>
      <c r="E15" s="303">
        <v>3498</v>
      </c>
      <c r="F15" s="303">
        <v>2934</v>
      </c>
      <c r="G15" s="303">
        <v>3039</v>
      </c>
      <c r="H15" s="303">
        <v>1236</v>
      </c>
      <c r="I15" s="303">
        <v>4723</v>
      </c>
      <c r="J15" s="303">
        <v>404</v>
      </c>
      <c r="K15" s="303">
        <v>19067</v>
      </c>
      <c r="L15" s="303">
        <v>3998</v>
      </c>
      <c r="M15" s="303">
        <v>67</v>
      </c>
      <c r="N15" s="303">
        <v>664</v>
      </c>
      <c r="O15" s="303">
        <v>44350</v>
      </c>
      <c r="P15" s="440"/>
    </row>
    <row r="16" spans="1:16" ht="22.5" customHeight="1">
      <c r="A16" s="305" t="s">
        <v>232</v>
      </c>
      <c r="B16" s="306">
        <v>7741</v>
      </c>
      <c r="C16" s="306">
        <v>6739</v>
      </c>
      <c r="D16" s="306">
        <v>16614</v>
      </c>
      <c r="E16" s="306">
        <v>21092</v>
      </c>
      <c r="F16" s="306">
        <v>9337</v>
      </c>
      <c r="G16" s="306">
        <v>9002</v>
      </c>
      <c r="H16" s="306">
        <v>4404</v>
      </c>
      <c r="I16" s="306">
        <v>16405</v>
      </c>
      <c r="J16" s="306">
        <v>2606</v>
      </c>
      <c r="K16" s="306">
        <v>67385</v>
      </c>
      <c r="L16" s="306">
        <v>37881</v>
      </c>
      <c r="M16" s="306">
        <v>2482</v>
      </c>
      <c r="N16" s="306">
        <v>1239</v>
      </c>
      <c r="O16" s="306">
        <v>202927</v>
      </c>
      <c r="P16" s="307"/>
    </row>
    <row r="17" spans="1:18" ht="22.5" customHeight="1">
      <c r="A17" s="90" t="s">
        <v>218</v>
      </c>
      <c r="B17" s="475">
        <v>960</v>
      </c>
      <c r="C17" s="475">
        <v>1385</v>
      </c>
      <c r="D17" s="475">
        <v>2773</v>
      </c>
      <c r="E17" s="475">
        <v>2901</v>
      </c>
      <c r="F17" s="475">
        <v>2176</v>
      </c>
      <c r="G17" s="475">
        <v>3461</v>
      </c>
      <c r="H17" s="475">
        <v>1499</v>
      </c>
      <c r="I17" s="306">
        <v>4623</v>
      </c>
      <c r="J17" s="306">
        <v>683</v>
      </c>
      <c r="K17" s="306">
        <v>16550</v>
      </c>
      <c r="L17" s="306">
        <v>2915</v>
      </c>
      <c r="M17" s="306">
        <v>111</v>
      </c>
      <c r="N17" s="306">
        <v>0</v>
      </c>
      <c r="O17" s="306">
        <v>40037</v>
      </c>
      <c r="P17" s="476"/>
    </row>
    <row r="18" spans="1:18" ht="22.5" customHeight="1">
      <c r="A18" s="90" t="s">
        <v>220</v>
      </c>
      <c r="B18" s="475">
        <v>1599</v>
      </c>
      <c r="C18" s="475">
        <v>3008</v>
      </c>
      <c r="D18" s="475">
        <v>6816</v>
      </c>
      <c r="E18" s="475">
        <v>9066</v>
      </c>
      <c r="F18" s="475">
        <v>5554</v>
      </c>
      <c r="G18" s="475">
        <v>8896</v>
      </c>
      <c r="H18" s="475">
        <v>3042</v>
      </c>
      <c r="I18" s="306">
        <v>9096</v>
      </c>
      <c r="J18" s="306">
        <v>1303</v>
      </c>
      <c r="K18" s="306">
        <v>36772</v>
      </c>
      <c r="L18" s="306">
        <v>4150</v>
      </c>
      <c r="M18" s="306">
        <v>269</v>
      </c>
      <c r="N18" s="306">
        <v>1</v>
      </c>
      <c r="O18" s="306">
        <v>89572</v>
      </c>
      <c r="P18" s="476"/>
    </row>
    <row r="19" spans="1:18" ht="22.5" customHeight="1">
      <c r="A19" s="442" t="s">
        <v>217</v>
      </c>
      <c r="B19" s="477">
        <v>2202</v>
      </c>
      <c r="C19" s="478">
        <v>3126</v>
      </c>
      <c r="D19" s="477">
        <v>7709</v>
      </c>
      <c r="E19" s="477">
        <v>9924</v>
      </c>
      <c r="F19" s="477">
        <v>4433</v>
      </c>
      <c r="G19" s="477">
        <v>5564</v>
      </c>
      <c r="H19" s="477">
        <v>2269</v>
      </c>
      <c r="I19" s="477">
        <v>7608</v>
      </c>
      <c r="J19" s="477">
        <v>1313</v>
      </c>
      <c r="K19" s="477">
        <v>48722</v>
      </c>
      <c r="L19" s="477">
        <v>8647</v>
      </c>
      <c r="M19" s="477">
        <v>658</v>
      </c>
      <c r="N19" s="477">
        <v>0</v>
      </c>
      <c r="O19" s="477">
        <v>102175</v>
      </c>
      <c r="P19" s="479"/>
      <c r="R19" s="1" t="s">
        <v>188</v>
      </c>
    </row>
    <row r="20" spans="1:18" ht="22.5" customHeight="1">
      <c r="A20" s="316" t="s">
        <v>233</v>
      </c>
      <c r="B20" s="501">
        <v>12309</v>
      </c>
      <c r="C20" s="501">
        <v>12659</v>
      </c>
      <c r="D20" s="501">
        <v>25916</v>
      </c>
      <c r="E20" s="501">
        <v>41820</v>
      </c>
      <c r="F20" s="501">
        <v>19572</v>
      </c>
      <c r="G20" s="501">
        <v>21043</v>
      </c>
      <c r="H20" s="501">
        <v>9376</v>
      </c>
      <c r="I20" s="502">
        <v>23780</v>
      </c>
      <c r="J20" s="502">
        <v>5444</v>
      </c>
      <c r="K20" s="502">
        <v>77608</v>
      </c>
      <c r="L20" s="502">
        <v>21534</v>
      </c>
      <c r="M20" s="502">
        <v>1630</v>
      </c>
      <c r="N20" s="502">
        <v>0</v>
      </c>
      <c r="O20" s="502">
        <v>272691</v>
      </c>
      <c r="P20" s="503"/>
    </row>
    <row r="21" spans="1:18" ht="22.5" customHeight="1">
      <c r="A21" s="90" t="s">
        <v>192</v>
      </c>
      <c r="B21" s="475">
        <v>1393</v>
      </c>
      <c r="C21" s="475">
        <v>2388</v>
      </c>
      <c r="D21" s="475">
        <v>5829</v>
      </c>
      <c r="E21" s="475">
        <v>6503</v>
      </c>
      <c r="F21" s="475">
        <v>3783</v>
      </c>
      <c r="G21" s="475">
        <v>5373</v>
      </c>
      <c r="H21" s="475">
        <v>1491</v>
      </c>
      <c r="I21" s="306">
        <v>6894</v>
      </c>
      <c r="J21" s="306">
        <v>921</v>
      </c>
      <c r="K21" s="306">
        <v>20048</v>
      </c>
      <c r="L21" s="306">
        <v>1685</v>
      </c>
      <c r="M21" s="306">
        <v>0</v>
      </c>
      <c r="N21" s="306">
        <v>0</v>
      </c>
      <c r="O21" s="306">
        <v>56308</v>
      </c>
      <c r="P21" s="476"/>
    </row>
    <row r="22" spans="1:18" ht="22.5" customHeight="1">
      <c r="A22" s="90" t="s">
        <v>194</v>
      </c>
      <c r="B22" s="475">
        <v>2338</v>
      </c>
      <c r="C22" s="475">
        <v>4298</v>
      </c>
      <c r="D22" s="475">
        <v>9578</v>
      </c>
      <c r="E22" s="475">
        <v>13476</v>
      </c>
      <c r="F22" s="475">
        <v>7569</v>
      </c>
      <c r="G22" s="475">
        <v>7883</v>
      </c>
      <c r="H22" s="475">
        <v>3101</v>
      </c>
      <c r="I22" s="306">
        <v>27412</v>
      </c>
      <c r="J22" s="306">
        <v>1779</v>
      </c>
      <c r="K22" s="306">
        <v>47103</v>
      </c>
      <c r="L22" s="306">
        <v>8925</v>
      </c>
      <c r="M22" s="306">
        <v>312</v>
      </c>
      <c r="N22" s="306">
        <v>0</v>
      </c>
      <c r="O22" s="306">
        <v>133774</v>
      </c>
      <c r="P22" s="476"/>
    </row>
    <row r="23" spans="1:18" ht="22.5" customHeight="1">
      <c r="A23" s="90" t="s">
        <v>242</v>
      </c>
      <c r="B23" s="475">
        <v>1118</v>
      </c>
      <c r="C23" s="475">
        <v>1706</v>
      </c>
      <c r="D23" s="475">
        <v>3499</v>
      </c>
      <c r="E23" s="475">
        <v>5951</v>
      </c>
      <c r="F23" s="475">
        <v>4268</v>
      </c>
      <c r="G23" s="475">
        <v>7117</v>
      </c>
      <c r="H23" s="475">
        <v>2255</v>
      </c>
      <c r="I23" s="306">
        <v>7130</v>
      </c>
      <c r="J23" s="306">
        <v>1074</v>
      </c>
      <c r="K23" s="306">
        <v>14511</v>
      </c>
      <c r="L23" s="306">
        <v>1434</v>
      </c>
      <c r="M23" s="306">
        <v>0</v>
      </c>
      <c r="N23" s="306">
        <v>0</v>
      </c>
      <c r="O23" s="306">
        <v>50063</v>
      </c>
      <c r="P23" s="476"/>
    </row>
    <row r="24" spans="1:18" ht="22.5" customHeight="1">
      <c r="A24" s="90" t="s">
        <v>311</v>
      </c>
      <c r="B24" s="504">
        <v>903</v>
      </c>
      <c r="C24" s="504">
        <v>784</v>
      </c>
      <c r="D24" s="504">
        <v>1268</v>
      </c>
      <c r="E24" s="504">
        <v>2518</v>
      </c>
      <c r="F24" s="504">
        <v>2066</v>
      </c>
      <c r="G24" s="504">
        <v>4448</v>
      </c>
      <c r="H24" s="504">
        <v>1193</v>
      </c>
      <c r="I24" s="504">
        <v>15671</v>
      </c>
      <c r="J24" s="504">
        <v>247</v>
      </c>
      <c r="K24" s="504">
        <v>841</v>
      </c>
      <c r="L24" s="504">
        <v>898</v>
      </c>
      <c r="M24" s="504">
        <v>0</v>
      </c>
      <c r="N24" s="504">
        <v>0</v>
      </c>
      <c r="O24" s="504">
        <v>30837</v>
      </c>
      <c r="P24" s="476"/>
    </row>
    <row r="25" spans="1:18" ht="22.5" customHeight="1">
      <c r="A25" s="442" t="s">
        <v>195</v>
      </c>
      <c r="B25" s="556">
        <v>8360</v>
      </c>
      <c r="C25" s="556">
        <v>11656</v>
      </c>
      <c r="D25" s="556">
        <v>27015</v>
      </c>
      <c r="E25" s="556">
        <v>40018</v>
      </c>
      <c r="F25" s="556">
        <v>22525</v>
      </c>
      <c r="G25" s="556">
        <v>26696</v>
      </c>
      <c r="H25" s="556">
        <v>10891</v>
      </c>
      <c r="I25" s="412">
        <v>31875</v>
      </c>
      <c r="J25" s="412">
        <v>4463</v>
      </c>
      <c r="K25" s="412">
        <v>106027</v>
      </c>
      <c r="L25" s="412">
        <v>25536</v>
      </c>
      <c r="M25" s="412" t="s">
        <v>136</v>
      </c>
      <c r="N25" s="412">
        <v>9248</v>
      </c>
      <c r="O25" s="412">
        <v>324310</v>
      </c>
      <c r="P25" s="479"/>
    </row>
    <row r="26" spans="1:18" ht="22.5" customHeight="1">
      <c r="A26" s="316" t="s">
        <v>196</v>
      </c>
      <c r="B26" s="557">
        <v>8005</v>
      </c>
      <c r="C26" s="557">
        <v>7241</v>
      </c>
      <c r="D26" s="557">
        <v>19675</v>
      </c>
      <c r="E26" s="557">
        <v>32034</v>
      </c>
      <c r="F26" s="557">
        <v>13742</v>
      </c>
      <c r="G26" s="557">
        <v>12919</v>
      </c>
      <c r="H26" s="557">
        <v>6180</v>
      </c>
      <c r="I26" s="558">
        <v>18182</v>
      </c>
      <c r="J26" s="558">
        <v>3626</v>
      </c>
      <c r="K26" s="558">
        <v>59399</v>
      </c>
      <c r="L26" s="558">
        <v>27394</v>
      </c>
      <c r="M26" s="558">
        <v>1121</v>
      </c>
      <c r="N26" s="558">
        <v>17052</v>
      </c>
      <c r="O26" s="558">
        <v>226570</v>
      </c>
      <c r="P26" s="503"/>
    </row>
    <row r="27" spans="1:18" ht="22.5" customHeight="1">
      <c r="A27" s="90" t="s">
        <v>197</v>
      </c>
      <c r="B27" s="475">
        <v>4956</v>
      </c>
      <c r="C27" s="475">
        <v>8594</v>
      </c>
      <c r="D27" s="475">
        <v>13899</v>
      </c>
      <c r="E27" s="475">
        <v>23466</v>
      </c>
      <c r="F27" s="475">
        <v>12041</v>
      </c>
      <c r="G27" s="475">
        <v>12234</v>
      </c>
      <c r="H27" s="475">
        <v>5988</v>
      </c>
      <c r="I27" s="306">
        <v>14090</v>
      </c>
      <c r="J27" s="306">
        <v>3187</v>
      </c>
      <c r="K27" s="306">
        <v>90106</v>
      </c>
      <c r="L27" s="306">
        <v>14023</v>
      </c>
      <c r="M27" s="306">
        <v>0</v>
      </c>
      <c r="N27" s="306">
        <v>0</v>
      </c>
      <c r="O27" s="306">
        <v>202584</v>
      </c>
      <c r="P27" s="476"/>
    </row>
    <row r="28" spans="1:18" ht="22.5" customHeight="1">
      <c r="A28" s="90" t="s">
        <v>198</v>
      </c>
      <c r="B28" s="475">
        <v>512</v>
      </c>
      <c r="C28" s="475">
        <v>618</v>
      </c>
      <c r="D28" s="475">
        <v>1390</v>
      </c>
      <c r="E28" s="475">
        <v>2060</v>
      </c>
      <c r="F28" s="475">
        <v>1197</v>
      </c>
      <c r="G28" s="475">
        <v>1832</v>
      </c>
      <c r="H28" s="475">
        <v>768</v>
      </c>
      <c r="I28" s="306">
        <v>2127</v>
      </c>
      <c r="J28" s="306">
        <v>301</v>
      </c>
      <c r="K28" s="306">
        <v>10194</v>
      </c>
      <c r="L28" s="306">
        <v>2734</v>
      </c>
      <c r="M28" s="306">
        <v>0</v>
      </c>
      <c r="N28" s="306">
        <v>0</v>
      </c>
      <c r="O28" s="306">
        <v>23733</v>
      </c>
      <c r="P28" s="476"/>
    </row>
    <row r="29" spans="1:18" ht="22.5" customHeight="1">
      <c r="A29" s="90" t="s">
        <v>199</v>
      </c>
      <c r="B29" s="475">
        <v>5316</v>
      </c>
      <c r="C29" s="475">
        <v>6694</v>
      </c>
      <c r="D29" s="475">
        <v>14943</v>
      </c>
      <c r="E29" s="475">
        <v>19767</v>
      </c>
      <c r="F29" s="475">
        <v>10256</v>
      </c>
      <c r="G29" s="475">
        <v>10137</v>
      </c>
      <c r="H29" s="475">
        <v>4741</v>
      </c>
      <c r="I29" s="306">
        <v>14375</v>
      </c>
      <c r="J29" s="306">
        <v>2152</v>
      </c>
      <c r="K29" s="306">
        <v>73340</v>
      </c>
      <c r="L29" s="306">
        <v>16928</v>
      </c>
      <c r="M29" s="306">
        <v>102</v>
      </c>
      <c r="N29" s="306">
        <v>0</v>
      </c>
      <c r="O29" s="306">
        <v>178751</v>
      </c>
      <c r="P29" s="476"/>
    </row>
    <row r="30" spans="1:18" ht="22.5" customHeight="1">
      <c r="A30" s="442" t="s">
        <v>200</v>
      </c>
      <c r="B30" s="556">
        <v>3959</v>
      </c>
      <c r="C30" s="556">
        <v>4000</v>
      </c>
      <c r="D30" s="556">
        <v>11219</v>
      </c>
      <c r="E30" s="556">
        <v>12452</v>
      </c>
      <c r="F30" s="556">
        <v>5498</v>
      </c>
      <c r="G30" s="556">
        <v>7157</v>
      </c>
      <c r="H30" s="556">
        <v>2729</v>
      </c>
      <c r="I30" s="412">
        <v>10228</v>
      </c>
      <c r="J30" s="412">
        <v>1742</v>
      </c>
      <c r="K30" s="412">
        <v>39527</v>
      </c>
      <c r="L30" s="412">
        <v>18421</v>
      </c>
      <c r="M30" s="412">
        <v>492</v>
      </c>
      <c r="N30" s="412">
        <v>9570</v>
      </c>
      <c r="O30" s="412">
        <v>126994</v>
      </c>
      <c r="P30" s="479"/>
    </row>
    <row r="31" spans="1:18" ht="22.5" customHeight="1">
      <c r="A31" s="316" t="s">
        <v>201</v>
      </c>
      <c r="B31" s="575">
        <v>2168</v>
      </c>
      <c r="C31" s="575">
        <v>2251</v>
      </c>
      <c r="D31" s="575">
        <v>5823</v>
      </c>
      <c r="E31" s="575">
        <v>7720</v>
      </c>
      <c r="F31" s="575">
        <v>4614</v>
      </c>
      <c r="G31" s="575">
        <v>5620</v>
      </c>
      <c r="H31" s="575">
        <v>2525</v>
      </c>
      <c r="I31" s="303">
        <v>5594</v>
      </c>
      <c r="J31" s="303">
        <v>1075</v>
      </c>
      <c r="K31" s="303">
        <v>22047</v>
      </c>
      <c r="L31" s="303">
        <v>7796</v>
      </c>
      <c r="M31" s="303">
        <v>0</v>
      </c>
      <c r="N31" s="303">
        <v>538</v>
      </c>
      <c r="O31" s="303">
        <v>67771</v>
      </c>
      <c r="P31" s="576"/>
    </row>
    <row r="32" spans="1:18" ht="22.5" customHeight="1">
      <c r="A32" s="90" t="s">
        <v>223</v>
      </c>
      <c r="B32" s="475">
        <v>1571</v>
      </c>
      <c r="C32" s="475">
        <v>1918</v>
      </c>
      <c r="D32" s="475">
        <v>4566</v>
      </c>
      <c r="E32" s="475">
        <v>7439</v>
      </c>
      <c r="F32" s="475">
        <v>4157</v>
      </c>
      <c r="G32" s="475">
        <v>5225</v>
      </c>
      <c r="H32" s="475">
        <v>1975</v>
      </c>
      <c r="I32" s="306">
        <v>5328</v>
      </c>
      <c r="J32" s="306">
        <v>1025</v>
      </c>
      <c r="K32" s="306">
        <v>22833</v>
      </c>
      <c r="L32" s="306">
        <v>3099</v>
      </c>
      <c r="M32" s="306">
        <v>0</v>
      </c>
      <c r="N32" s="306">
        <v>50</v>
      </c>
      <c r="O32" s="306">
        <v>59186</v>
      </c>
      <c r="P32" s="476"/>
    </row>
    <row r="33" spans="1:16" ht="22.5" customHeight="1">
      <c r="A33" s="90" t="s">
        <v>202</v>
      </c>
      <c r="B33" s="475">
        <v>3790</v>
      </c>
      <c r="C33" s="475">
        <v>3261</v>
      </c>
      <c r="D33" s="475">
        <v>8374</v>
      </c>
      <c r="E33" s="475">
        <v>11438</v>
      </c>
      <c r="F33" s="475">
        <v>7093</v>
      </c>
      <c r="G33" s="475">
        <v>9001</v>
      </c>
      <c r="H33" s="475">
        <v>3275</v>
      </c>
      <c r="I33" s="306">
        <v>18545</v>
      </c>
      <c r="J33" s="306">
        <v>1469</v>
      </c>
      <c r="K33" s="306">
        <v>46477</v>
      </c>
      <c r="L33" s="306">
        <v>10359</v>
      </c>
      <c r="M33" s="306">
        <v>461</v>
      </c>
      <c r="N33" s="306">
        <v>993</v>
      </c>
      <c r="O33" s="306">
        <v>124536</v>
      </c>
      <c r="P33" s="476"/>
    </row>
    <row r="34" spans="1:16" ht="22.5" customHeight="1">
      <c r="A34" s="90" t="s">
        <v>203</v>
      </c>
      <c r="B34" s="475">
        <v>3518</v>
      </c>
      <c r="C34" s="475">
        <v>4606</v>
      </c>
      <c r="D34" s="475">
        <v>9834</v>
      </c>
      <c r="E34" s="475">
        <v>16093</v>
      </c>
      <c r="F34" s="475">
        <v>9054</v>
      </c>
      <c r="G34" s="475">
        <v>12323</v>
      </c>
      <c r="H34" s="475">
        <v>4547</v>
      </c>
      <c r="I34" s="306">
        <v>14900</v>
      </c>
      <c r="J34" s="306">
        <v>1841</v>
      </c>
      <c r="K34" s="306">
        <v>45632</v>
      </c>
      <c r="L34" s="306">
        <v>3980</v>
      </c>
      <c r="M34" s="306">
        <v>16</v>
      </c>
      <c r="N34" s="306">
        <v>199</v>
      </c>
      <c r="O34" s="306">
        <v>126543</v>
      </c>
      <c r="P34" s="476"/>
    </row>
    <row r="35" spans="1:16" ht="22.5" customHeight="1">
      <c r="A35" s="442" t="s">
        <v>205</v>
      </c>
      <c r="B35" s="556">
        <v>973</v>
      </c>
      <c r="C35" s="556">
        <v>1493</v>
      </c>
      <c r="D35" s="556">
        <v>3257</v>
      </c>
      <c r="E35" s="556">
        <v>5620</v>
      </c>
      <c r="F35" s="556">
        <v>3631</v>
      </c>
      <c r="G35" s="556">
        <v>4258</v>
      </c>
      <c r="H35" s="556">
        <v>1574</v>
      </c>
      <c r="I35" s="412">
        <v>5017</v>
      </c>
      <c r="J35" s="412">
        <v>763</v>
      </c>
      <c r="K35" s="412">
        <v>20841</v>
      </c>
      <c r="L35" s="412">
        <v>1936</v>
      </c>
      <c r="M35" s="412">
        <v>0</v>
      </c>
      <c r="N35" s="412">
        <v>0</v>
      </c>
      <c r="O35" s="412">
        <v>49363</v>
      </c>
      <c r="P35" s="479"/>
    </row>
    <row r="36" spans="1:16" s="26" customFormat="1" ht="22.5" customHeight="1">
      <c r="A36" s="316" t="s">
        <v>269</v>
      </c>
      <c r="B36" s="575">
        <v>537</v>
      </c>
      <c r="C36" s="575">
        <v>416</v>
      </c>
      <c r="D36" s="575">
        <v>1149</v>
      </c>
      <c r="E36" s="575">
        <v>1889</v>
      </c>
      <c r="F36" s="575">
        <v>2800</v>
      </c>
      <c r="G36" s="575">
        <v>3405</v>
      </c>
      <c r="H36" s="575">
        <v>1668</v>
      </c>
      <c r="I36" s="303">
        <v>3401</v>
      </c>
      <c r="J36" s="303">
        <v>283</v>
      </c>
      <c r="K36" s="303">
        <v>8107</v>
      </c>
      <c r="L36" s="303">
        <v>0</v>
      </c>
      <c r="M36" s="303">
        <v>0</v>
      </c>
      <c r="N36" s="303">
        <v>3875</v>
      </c>
      <c r="O36" s="303">
        <v>27530</v>
      </c>
      <c r="P36" s="576"/>
    </row>
    <row r="37" spans="1:16" ht="22.5" customHeight="1">
      <c r="A37" s="90" t="s">
        <v>207</v>
      </c>
      <c r="B37" s="475">
        <v>233</v>
      </c>
      <c r="C37" s="475">
        <v>443</v>
      </c>
      <c r="D37" s="475">
        <v>732</v>
      </c>
      <c r="E37" s="475">
        <v>803</v>
      </c>
      <c r="F37" s="475">
        <v>874</v>
      </c>
      <c r="G37" s="475">
        <v>992</v>
      </c>
      <c r="H37" s="475">
        <v>309</v>
      </c>
      <c r="I37" s="306">
        <v>1005</v>
      </c>
      <c r="J37" s="306">
        <v>221</v>
      </c>
      <c r="K37" s="306">
        <v>6726</v>
      </c>
      <c r="L37" s="306">
        <v>0</v>
      </c>
      <c r="M37" s="306">
        <v>0</v>
      </c>
      <c r="N37" s="306">
        <v>0</v>
      </c>
      <c r="O37" s="306">
        <v>12338</v>
      </c>
      <c r="P37" s="476"/>
    </row>
    <row r="38" spans="1:16" ht="22.5" customHeight="1">
      <c r="A38" s="90" t="s">
        <v>211</v>
      </c>
      <c r="B38" s="475">
        <v>596</v>
      </c>
      <c r="C38" s="475">
        <v>1017</v>
      </c>
      <c r="D38" s="475">
        <v>2515</v>
      </c>
      <c r="E38" s="475">
        <v>2414</v>
      </c>
      <c r="F38" s="475">
        <v>1646</v>
      </c>
      <c r="G38" s="475">
        <v>2222</v>
      </c>
      <c r="H38" s="475">
        <v>753</v>
      </c>
      <c r="I38" s="306">
        <v>5499</v>
      </c>
      <c r="J38" s="306">
        <v>275</v>
      </c>
      <c r="K38" s="306">
        <v>18142</v>
      </c>
      <c r="L38" s="306">
        <v>3760</v>
      </c>
      <c r="M38" s="306">
        <v>0</v>
      </c>
      <c r="N38" s="306">
        <v>591</v>
      </c>
      <c r="O38" s="306">
        <v>39430</v>
      </c>
      <c r="P38" s="476"/>
    </row>
    <row r="39" spans="1:16" ht="22.5" customHeight="1">
      <c r="A39" s="601" t="s">
        <v>265</v>
      </c>
      <c r="B39" s="475">
        <v>2933</v>
      </c>
      <c r="C39" s="475">
        <v>3259</v>
      </c>
      <c r="D39" s="475">
        <v>7218</v>
      </c>
      <c r="E39" s="475">
        <v>10968</v>
      </c>
      <c r="F39" s="475">
        <v>6879</v>
      </c>
      <c r="G39" s="475">
        <v>6545</v>
      </c>
      <c r="H39" s="475">
        <v>2969</v>
      </c>
      <c r="I39" s="306">
        <v>10053</v>
      </c>
      <c r="J39" s="306">
        <v>1282</v>
      </c>
      <c r="K39" s="306">
        <v>39529</v>
      </c>
      <c r="L39" s="306">
        <v>0</v>
      </c>
      <c r="M39" s="306">
        <v>0</v>
      </c>
      <c r="N39" s="306">
        <v>26</v>
      </c>
      <c r="O39" s="306">
        <v>91661</v>
      </c>
      <c r="P39" s="476"/>
    </row>
    <row r="40" spans="1:16" ht="22.5" customHeight="1">
      <c r="A40" s="90" t="s">
        <v>216</v>
      </c>
      <c r="B40" s="306">
        <v>2130</v>
      </c>
      <c r="C40" s="306">
        <v>1305</v>
      </c>
      <c r="D40" s="306">
        <v>3373</v>
      </c>
      <c r="E40" s="306">
        <v>3875</v>
      </c>
      <c r="F40" s="306">
        <v>2421</v>
      </c>
      <c r="G40" s="306">
        <v>2366</v>
      </c>
      <c r="H40" s="306">
        <v>698</v>
      </c>
      <c r="I40" s="306">
        <v>4500</v>
      </c>
      <c r="J40" s="306">
        <v>762</v>
      </c>
      <c r="K40" s="306">
        <v>16423</v>
      </c>
      <c r="L40" s="306">
        <v>2082</v>
      </c>
      <c r="M40" s="306">
        <v>368</v>
      </c>
      <c r="N40" s="306">
        <v>2140</v>
      </c>
      <c r="O40" s="306">
        <v>42443</v>
      </c>
      <c r="P40" s="476" t="s">
        <v>511</v>
      </c>
    </row>
    <row r="41" spans="1:16" ht="22.5" customHeight="1">
      <c r="A41" s="316" t="s">
        <v>208</v>
      </c>
      <c r="B41" s="575">
        <v>4355</v>
      </c>
      <c r="C41" s="575">
        <v>4391</v>
      </c>
      <c r="D41" s="575">
        <v>9345</v>
      </c>
      <c r="E41" s="575">
        <v>15745</v>
      </c>
      <c r="F41" s="575">
        <v>7659</v>
      </c>
      <c r="G41" s="575">
        <v>9585</v>
      </c>
      <c r="H41" s="575">
        <v>3140</v>
      </c>
      <c r="I41" s="303">
        <v>12559</v>
      </c>
      <c r="J41" s="303">
        <v>1994</v>
      </c>
      <c r="K41" s="303">
        <v>54013</v>
      </c>
      <c r="L41" s="303">
        <v>6194</v>
      </c>
      <c r="M41" s="303">
        <v>196</v>
      </c>
      <c r="N41" s="303">
        <v>1527</v>
      </c>
      <c r="O41" s="303">
        <v>130703</v>
      </c>
      <c r="P41" s="576"/>
    </row>
    <row r="42" spans="1:16" ht="26.25" customHeight="1">
      <c r="A42" s="90" t="s">
        <v>209</v>
      </c>
      <c r="B42" s="602">
        <v>1417</v>
      </c>
      <c r="C42" s="603">
        <v>2186</v>
      </c>
      <c r="D42" s="486">
        <v>4134</v>
      </c>
      <c r="E42" s="486">
        <v>7102</v>
      </c>
      <c r="F42" s="486">
        <v>2994</v>
      </c>
      <c r="G42" s="486">
        <v>4652</v>
      </c>
      <c r="H42" s="486">
        <v>1890</v>
      </c>
      <c r="I42" s="486">
        <v>5020</v>
      </c>
      <c r="J42" s="486">
        <v>865</v>
      </c>
      <c r="K42" s="486">
        <v>20070</v>
      </c>
      <c r="L42" s="604">
        <v>1</v>
      </c>
      <c r="M42" s="604">
        <v>0</v>
      </c>
      <c r="N42" s="604">
        <v>0</v>
      </c>
      <c r="O42" s="489">
        <v>50331</v>
      </c>
      <c r="P42" s="605"/>
    </row>
    <row r="43" spans="1:16" ht="22.5" customHeight="1">
      <c r="A43" s="90" t="s">
        <v>212</v>
      </c>
      <c r="B43" s="475">
        <v>1688</v>
      </c>
      <c r="C43" s="475">
        <v>1224</v>
      </c>
      <c r="D43" s="475">
        <v>3656</v>
      </c>
      <c r="E43" s="475">
        <v>3963</v>
      </c>
      <c r="F43" s="475">
        <v>2493</v>
      </c>
      <c r="G43" s="475">
        <v>2792</v>
      </c>
      <c r="H43" s="475">
        <v>1004</v>
      </c>
      <c r="I43" s="306">
        <v>3228</v>
      </c>
      <c r="J43" s="306">
        <v>854</v>
      </c>
      <c r="K43" s="306">
        <v>14583</v>
      </c>
      <c r="L43" s="306">
        <v>1138</v>
      </c>
      <c r="M43" s="306">
        <v>0</v>
      </c>
      <c r="N43" s="306">
        <v>0</v>
      </c>
      <c r="O43" s="306">
        <v>36623</v>
      </c>
      <c r="P43" s="476"/>
    </row>
    <row r="44" spans="1:16" ht="22.5" customHeight="1">
      <c r="A44" s="90" t="s">
        <v>210</v>
      </c>
      <c r="B44" s="475">
        <v>3271</v>
      </c>
      <c r="C44" s="475">
        <v>3195</v>
      </c>
      <c r="D44" s="475">
        <v>8425</v>
      </c>
      <c r="E44" s="475">
        <v>13871</v>
      </c>
      <c r="F44" s="475">
        <v>7069</v>
      </c>
      <c r="G44" s="475">
        <v>7364</v>
      </c>
      <c r="H44" s="475">
        <v>3046</v>
      </c>
      <c r="I44" s="306">
        <v>8761</v>
      </c>
      <c r="J44" s="306">
        <v>1857</v>
      </c>
      <c r="K44" s="306">
        <v>30333</v>
      </c>
      <c r="L44" s="306">
        <v>10948</v>
      </c>
      <c r="M44" s="306">
        <v>3092</v>
      </c>
      <c r="N44" s="306">
        <v>4511</v>
      </c>
      <c r="O44" s="306">
        <v>105743</v>
      </c>
      <c r="P44" s="476"/>
    </row>
    <row r="45" spans="1:16" ht="22.5" customHeight="1" thickBot="1">
      <c r="A45" s="644" t="s">
        <v>213</v>
      </c>
      <c r="B45" s="645">
        <v>4069</v>
      </c>
      <c r="C45" s="645">
        <v>5320</v>
      </c>
      <c r="D45" s="645">
        <v>8551</v>
      </c>
      <c r="E45" s="645">
        <v>15762</v>
      </c>
      <c r="F45" s="645">
        <v>9639</v>
      </c>
      <c r="G45" s="645">
        <v>13012</v>
      </c>
      <c r="H45" s="645">
        <v>4868</v>
      </c>
      <c r="I45" s="646">
        <v>10498</v>
      </c>
      <c r="J45" s="646">
        <v>2300</v>
      </c>
      <c r="K45" s="646">
        <v>34582</v>
      </c>
      <c r="L45" s="646">
        <v>5048</v>
      </c>
      <c r="M45" s="646"/>
      <c r="N45" s="646">
        <v>3510</v>
      </c>
      <c r="O45" s="646">
        <v>117159</v>
      </c>
      <c r="P45" s="647"/>
    </row>
    <row r="46" spans="1:16" ht="22.5" customHeight="1" thickBot="1">
      <c r="A46" s="644" t="s">
        <v>48</v>
      </c>
      <c r="B46" s="648">
        <f>SUM(B5:B45)</f>
        <v>139344</v>
      </c>
      <c r="C46" s="648">
        <f t="shared" ref="C46:O46" si="0">SUM(C5:C45)</f>
        <v>171478</v>
      </c>
      <c r="D46" s="648">
        <f t="shared" si="0"/>
        <v>378158</v>
      </c>
      <c r="E46" s="648">
        <f t="shared" si="0"/>
        <v>563173</v>
      </c>
      <c r="F46" s="648">
        <f t="shared" si="0"/>
        <v>296400</v>
      </c>
      <c r="G46" s="648">
        <f t="shared" si="0"/>
        <v>354259</v>
      </c>
      <c r="H46" s="648">
        <f t="shared" si="0"/>
        <v>140452</v>
      </c>
      <c r="I46" s="629">
        <f t="shared" si="0"/>
        <v>476293</v>
      </c>
      <c r="J46" s="629">
        <f t="shared" si="0"/>
        <v>69736</v>
      </c>
      <c r="K46" s="629">
        <f t="shared" si="0"/>
        <v>1637162</v>
      </c>
      <c r="L46" s="629">
        <f t="shared" si="0"/>
        <v>442539</v>
      </c>
      <c r="M46" s="629">
        <f t="shared" si="0"/>
        <v>24517</v>
      </c>
      <c r="N46" s="629">
        <f t="shared" si="0"/>
        <v>75026</v>
      </c>
      <c r="O46" s="629">
        <f t="shared" si="0"/>
        <v>4768537</v>
      </c>
      <c r="P46" s="649"/>
    </row>
    <row r="47" spans="1:16" ht="22.5" customHeight="1">
      <c r="A47" s="650" t="s">
        <v>214</v>
      </c>
      <c r="B47" s="651">
        <v>938</v>
      </c>
      <c r="C47" s="651">
        <v>170</v>
      </c>
      <c r="D47" s="651">
        <v>1010</v>
      </c>
      <c r="E47" s="651">
        <v>4603</v>
      </c>
      <c r="F47" s="651">
        <v>319</v>
      </c>
      <c r="G47" s="651">
        <v>394</v>
      </c>
      <c r="H47" s="651">
        <v>421</v>
      </c>
      <c r="I47" s="652">
        <v>338</v>
      </c>
      <c r="J47" s="652">
        <v>78</v>
      </c>
      <c r="K47" s="652">
        <v>856</v>
      </c>
      <c r="L47" s="652">
        <v>2967</v>
      </c>
      <c r="M47" s="652">
        <v>0</v>
      </c>
      <c r="N47" s="652">
        <v>4756</v>
      </c>
      <c r="O47" s="652">
        <v>16850</v>
      </c>
      <c r="P47" s="653"/>
    </row>
    <row r="48" spans="1:16" ht="22.5" customHeight="1">
      <c r="A48" s="90" t="s">
        <v>215</v>
      </c>
      <c r="B48" s="501">
        <v>432</v>
      </c>
      <c r="C48" s="501">
        <v>1472</v>
      </c>
      <c r="D48" s="501">
        <v>1958</v>
      </c>
      <c r="E48" s="501">
        <v>2946</v>
      </c>
      <c r="F48" s="501">
        <v>2436</v>
      </c>
      <c r="G48" s="501">
        <v>1084</v>
      </c>
      <c r="H48" s="501">
        <v>406</v>
      </c>
      <c r="I48" s="502">
        <v>1963</v>
      </c>
      <c r="J48" s="502">
        <v>401</v>
      </c>
      <c r="K48" s="502">
        <v>17034</v>
      </c>
      <c r="L48" s="502">
        <v>0</v>
      </c>
      <c r="M48" s="502">
        <v>0</v>
      </c>
      <c r="N48" s="502">
        <v>0</v>
      </c>
      <c r="O48" s="502">
        <v>30132</v>
      </c>
      <c r="P48" s="654"/>
    </row>
    <row r="49" spans="1:16" ht="22.5" customHeight="1" thickBot="1">
      <c r="A49" s="644" t="s">
        <v>170</v>
      </c>
      <c r="B49" s="919">
        <v>23410</v>
      </c>
      <c r="C49" s="919">
        <v>26468</v>
      </c>
      <c r="D49" s="919">
        <v>57390</v>
      </c>
      <c r="E49" s="919">
        <v>135299</v>
      </c>
      <c r="F49" s="919">
        <v>45822</v>
      </c>
      <c r="G49" s="919">
        <v>40150</v>
      </c>
      <c r="H49" s="919">
        <v>28820</v>
      </c>
      <c r="I49" s="920">
        <v>45639</v>
      </c>
      <c r="J49" s="920">
        <v>9556</v>
      </c>
      <c r="K49" s="920">
        <v>100993</v>
      </c>
      <c r="L49" s="920">
        <v>133837</v>
      </c>
      <c r="M49" s="920">
        <v>15402</v>
      </c>
      <c r="N49" s="920">
        <v>114091</v>
      </c>
      <c r="O49" s="920">
        <v>776877</v>
      </c>
      <c r="P49" s="921"/>
    </row>
    <row r="50" spans="1:16" ht="22.5" customHeight="1" thickBot="1">
      <c r="A50" s="650" t="s">
        <v>144</v>
      </c>
      <c r="B50" s="375">
        <f>SUM(B47:B49)</f>
        <v>24780</v>
      </c>
      <c r="C50" s="375">
        <f t="shared" ref="C50:O50" si="1">SUM(C47:C49)</f>
        <v>28110</v>
      </c>
      <c r="D50" s="375">
        <f t="shared" si="1"/>
        <v>60358</v>
      </c>
      <c r="E50" s="375">
        <f t="shared" si="1"/>
        <v>142848</v>
      </c>
      <c r="F50" s="375">
        <f t="shared" si="1"/>
        <v>48577</v>
      </c>
      <c r="G50" s="375">
        <f t="shared" si="1"/>
        <v>41628</v>
      </c>
      <c r="H50" s="375">
        <f t="shared" si="1"/>
        <v>29647</v>
      </c>
      <c r="I50" s="375">
        <f t="shared" si="1"/>
        <v>47940</v>
      </c>
      <c r="J50" s="375">
        <f t="shared" si="1"/>
        <v>10035</v>
      </c>
      <c r="K50" s="375">
        <f t="shared" si="1"/>
        <v>118883</v>
      </c>
      <c r="L50" s="375">
        <f t="shared" si="1"/>
        <v>136804</v>
      </c>
      <c r="M50" s="375">
        <f t="shared" si="1"/>
        <v>15402</v>
      </c>
      <c r="N50" s="375">
        <f t="shared" si="1"/>
        <v>118847</v>
      </c>
      <c r="O50" s="375">
        <f t="shared" si="1"/>
        <v>823859</v>
      </c>
      <c r="P50" s="37"/>
    </row>
    <row r="51" spans="1:16" ht="22.5" customHeight="1" thickBot="1">
      <c r="A51" s="655" t="s">
        <v>11</v>
      </c>
      <c r="B51" s="656">
        <f>B46+B50</f>
        <v>164124</v>
      </c>
      <c r="C51" s="656">
        <f t="shared" ref="C51:O51" si="2">C46+C50</f>
        <v>199588</v>
      </c>
      <c r="D51" s="656">
        <f t="shared" si="2"/>
        <v>438516</v>
      </c>
      <c r="E51" s="656">
        <f t="shared" si="2"/>
        <v>706021</v>
      </c>
      <c r="F51" s="656">
        <f t="shared" si="2"/>
        <v>344977</v>
      </c>
      <c r="G51" s="656">
        <f t="shared" si="2"/>
        <v>395887</v>
      </c>
      <c r="H51" s="656">
        <f t="shared" si="2"/>
        <v>170099</v>
      </c>
      <c r="I51" s="656">
        <f t="shared" si="2"/>
        <v>524233</v>
      </c>
      <c r="J51" s="656">
        <f t="shared" si="2"/>
        <v>79771</v>
      </c>
      <c r="K51" s="656">
        <f t="shared" si="2"/>
        <v>1756045</v>
      </c>
      <c r="L51" s="656">
        <f t="shared" si="2"/>
        <v>579343</v>
      </c>
      <c r="M51" s="656">
        <f t="shared" si="2"/>
        <v>39919</v>
      </c>
      <c r="N51" s="656">
        <f t="shared" si="2"/>
        <v>193873</v>
      </c>
      <c r="O51" s="656">
        <f t="shared" si="2"/>
        <v>5592396</v>
      </c>
      <c r="P51" s="635"/>
    </row>
  </sheetData>
  <phoneticPr fontId="2"/>
  <printOptions horizontalCentered="1"/>
  <pageMargins left="0.78740157480314965" right="0.78740157480314965" top="0.78740157480314965" bottom="0.78740157480314965" header="0.51181102362204722" footer="0.51181102362204722"/>
  <pageSetup paperSize="9" scale="69" firstPageNumber="32" fitToWidth="2" orientation="portrait" useFirstPageNumber="1" r:id="rId1"/>
  <headerFooter alignWithMargins="0">
    <oddFooter>&amp;C&amp;"ＭＳ 明朝,標準"&amp;18&amp;P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M61"/>
  <sheetViews>
    <sheetView view="pageBreakPreview" topLeftCell="A38" zoomScale="60" zoomScaleNormal="85" workbookViewId="0">
      <selection activeCell="N66" sqref="N66"/>
    </sheetView>
  </sheetViews>
  <sheetFormatPr defaultColWidth="9" defaultRowHeight="13"/>
  <cols>
    <col min="1" max="1" width="2.36328125" style="1" customWidth="1"/>
    <col min="2" max="2" width="7.7265625" style="10" customWidth="1"/>
    <col min="3" max="4" width="9.6328125" style="1" customWidth="1"/>
    <col min="5" max="6" width="8.08984375" style="1" customWidth="1"/>
    <col min="7" max="9" width="9.453125" style="1" customWidth="1"/>
    <col min="10" max="15" width="8.08984375" style="1" customWidth="1"/>
    <col min="16" max="16" width="10.36328125" style="1" customWidth="1"/>
    <col min="17" max="17" width="8.90625" style="1" customWidth="1"/>
    <col min="18" max="23" width="8.08984375" style="1" customWidth="1"/>
    <col min="24" max="24" width="55" style="1" customWidth="1"/>
    <col min="25" max="25" width="3.08984375" style="1" customWidth="1"/>
    <col min="26" max="16384" width="9" style="1"/>
  </cols>
  <sheetData>
    <row r="1" spans="1:221" ht="14.5" thickBot="1">
      <c r="A1" s="70" t="s">
        <v>317</v>
      </c>
      <c r="B1" s="71"/>
      <c r="X1" s="10" t="str">
        <f>貸出サービス概況!AA1</f>
        <v>令和7年</v>
      </c>
    </row>
    <row r="2" spans="1:221" ht="14.15" customHeight="1">
      <c r="A2" s="1013" t="s">
        <v>243</v>
      </c>
      <c r="B2" s="1014"/>
      <c r="C2" s="1040" t="s">
        <v>15</v>
      </c>
      <c r="D2" s="922" t="s">
        <v>176</v>
      </c>
      <c r="E2" s="871"/>
      <c r="F2" s="881"/>
      <c r="G2" s="882" t="s">
        <v>394</v>
      </c>
      <c r="H2" s="81"/>
      <c r="I2" s="81"/>
      <c r="J2" s="81"/>
      <c r="K2" s="81"/>
      <c r="L2" s="81"/>
      <c r="M2" s="81"/>
      <c r="N2" s="81"/>
      <c r="O2" s="81"/>
      <c r="P2" s="902" t="s">
        <v>16</v>
      </c>
      <c r="Q2" s="1034" t="s">
        <v>17</v>
      </c>
      <c r="R2" s="882" t="s">
        <v>18</v>
      </c>
      <c r="S2" s="81"/>
      <c r="T2" s="81"/>
      <c r="U2" s="882" t="s">
        <v>19</v>
      </c>
      <c r="V2" s="81"/>
      <c r="W2" s="92"/>
      <c r="X2" s="923" t="s">
        <v>20</v>
      </c>
      <c r="HM2" s="6"/>
    </row>
    <row r="3" spans="1:221" ht="14.15" customHeight="1">
      <c r="A3" s="1015"/>
      <c r="B3" s="1016"/>
      <c r="C3" s="1022"/>
      <c r="D3" s="31" t="s">
        <v>281</v>
      </c>
      <c r="E3" s="11" t="s">
        <v>282</v>
      </c>
      <c r="F3" s="32" t="s">
        <v>285</v>
      </c>
      <c r="G3" s="888" t="s">
        <v>21</v>
      </c>
      <c r="H3" s="889"/>
      <c r="I3" s="23"/>
      <c r="J3" s="888" t="s">
        <v>4</v>
      </c>
      <c r="K3" s="889"/>
      <c r="L3" s="889"/>
      <c r="M3" s="1037" t="s">
        <v>5</v>
      </c>
      <c r="N3" s="1038"/>
      <c r="O3" s="1039"/>
      <c r="P3" s="924" t="s">
        <v>22</v>
      </c>
      <c r="Q3" s="1035"/>
      <c r="R3" s="80" t="s">
        <v>283</v>
      </c>
      <c r="S3" s="80" t="s">
        <v>284</v>
      </c>
      <c r="T3" s="80" t="s">
        <v>11</v>
      </c>
      <c r="U3" s="80" t="s">
        <v>283</v>
      </c>
      <c r="V3" s="80" t="s">
        <v>284</v>
      </c>
      <c r="W3" s="80" t="s">
        <v>11</v>
      </c>
      <c r="X3" s="37"/>
      <c r="HM3" s="6"/>
    </row>
    <row r="4" spans="1:221" ht="14.15" customHeight="1">
      <c r="A4" s="1017"/>
      <c r="B4" s="1018"/>
      <c r="C4" s="1022"/>
      <c r="D4" s="925"/>
      <c r="E4" s="885"/>
      <c r="F4" s="907"/>
      <c r="G4" s="11" t="s">
        <v>277</v>
      </c>
      <c r="H4" s="11" t="s">
        <v>56</v>
      </c>
      <c r="I4" s="11" t="s">
        <v>278</v>
      </c>
      <c r="J4" s="11" t="s">
        <v>277</v>
      </c>
      <c r="K4" s="11" t="s">
        <v>56</v>
      </c>
      <c r="L4" s="11" t="s">
        <v>278</v>
      </c>
      <c r="M4" s="11" t="s">
        <v>277</v>
      </c>
      <c r="N4" s="11" t="s">
        <v>56</v>
      </c>
      <c r="O4" s="11" t="s">
        <v>278</v>
      </c>
      <c r="P4" s="885"/>
      <c r="Q4" s="1036"/>
      <c r="R4" s="885"/>
      <c r="S4" s="885"/>
      <c r="T4" s="9" t="s">
        <v>308</v>
      </c>
      <c r="U4" s="885"/>
      <c r="V4" s="885"/>
      <c r="W4" s="9" t="s">
        <v>308</v>
      </c>
      <c r="X4" s="37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HM4" s="6"/>
    </row>
    <row r="5" spans="1:221" ht="21" customHeight="1">
      <c r="A5" s="1002" t="s">
        <v>248</v>
      </c>
      <c r="B5" s="1003"/>
      <c r="C5" s="308">
        <f>SUM(C6:C8)</f>
        <v>26234</v>
      </c>
      <c r="D5" s="308">
        <f t="shared" ref="D5:W5" si="0">SUM(D6:D8)</f>
        <v>23859</v>
      </c>
      <c r="E5" s="308">
        <f t="shared" si="0"/>
        <v>1126</v>
      </c>
      <c r="F5" s="308">
        <f t="shared" si="0"/>
        <v>1249</v>
      </c>
      <c r="G5" s="308">
        <f t="shared" si="0"/>
        <v>17077</v>
      </c>
      <c r="H5" s="308">
        <f t="shared" si="0"/>
        <v>8679</v>
      </c>
      <c r="I5" s="308">
        <f t="shared" si="0"/>
        <v>25756</v>
      </c>
      <c r="J5" s="308">
        <f t="shared" si="0"/>
        <v>0</v>
      </c>
      <c r="K5" s="308">
        <f t="shared" si="0"/>
        <v>0</v>
      </c>
      <c r="L5" s="308">
        <f t="shared" si="0"/>
        <v>0</v>
      </c>
      <c r="M5" s="308">
        <f t="shared" si="0"/>
        <v>128</v>
      </c>
      <c r="N5" s="308">
        <f t="shared" si="0"/>
        <v>350</v>
      </c>
      <c r="O5" s="308">
        <f t="shared" si="0"/>
        <v>478</v>
      </c>
      <c r="P5" s="308">
        <f>SUM(P6:P8)</f>
        <v>0</v>
      </c>
      <c r="Q5" s="308">
        <f t="shared" si="0"/>
        <v>50981</v>
      </c>
      <c r="R5" s="308">
        <f t="shared" si="0"/>
        <v>433</v>
      </c>
      <c r="S5" s="308">
        <f t="shared" si="0"/>
        <v>81</v>
      </c>
      <c r="T5" s="308">
        <f t="shared" si="0"/>
        <v>514</v>
      </c>
      <c r="U5" s="308">
        <f t="shared" si="0"/>
        <v>91</v>
      </c>
      <c r="V5" s="308">
        <f t="shared" si="0"/>
        <v>17</v>
      </c>
      <c r="W5" s="308">
        <f t="shared" si="0"/>
        <v>108</v>
      </c>
      <c r="X5" s="309"/>
    </row>
    <row r="6" spans="1:221" ht="21" customHeight="1">
      <c r="A6" s="84"/>
      <c r="B6" s="66" t="s">
        <v>241</v>
      </c>
      <c r="C6" s="310">
        <v>8295</v>
      </c>
      <c r="D6" s="310">
        <v>6969</v>
      </c>
      <c r="E6" s="310">
        <v>307</v>
      </c>
      <c r="F6" s="310">
        <v>1019</v>
      </c>
      <c r="G6" s="310">
        <v>7453</v>
      </c>
      <c r="H6" s="310">
        <v>364</v>
      </c>
      <c r="I6" s="310">
        <v>7817</v>
      </c>
      <c r="J6" s="310">
        <v>0</v>
      </c>
      <c r="K6" s="310">
        <v>0</v>
      </c>
      <c r="L6" s="310">
        <v>0</v>
      </c>
      <c r="M6" s="310">
        <v>128</v>
      </c>
      <c r="N6" s="310">
        <v>350</v>
      </c>
      <c r="O6" s="310">
        <v>478</v>
      </c>
      <c r="P6" s="310">
        <v>0</v>
      </c>
      <c r="Q6" s="310">
        <v>14693</v>
      </c>
      <c r="R6" s="310">
        <v>95</v>
      </c>
      <c r="S6" s="310">
        <v>50</v>
      </c>
      <c r="T6" s="310">
        <v>145</v>
      </c>
      <c r="U6" s="310">
        <v>16</v>
      </c>
      <c r="V6" s="310">
        <v>17</v>
      </c>
      <c r="W6" s="310">
        <v>33</v>
      </c>
      <c r="X6" s="311"/>
    </row>
    <row r="7" spans="1:221" ht="21" customHeight="1">
      <c r="A7" s="84"/>
      <c r="B7" s="67" t="s">
        <v>249</v>
      </c>
      <c r="C7" s="312">
        <v>2782</v>
      </c>
      <c r="D7" s="312">
        <v>2596</v>
      </c>
      <c r="E7" s="312">
        <v>150</v>
      </c>
      <c r="F7" s="312">
        <v>36</v>
      </c>
      <c r="G7" s="312">
        <v>192</v>
      </c>
      <c r="H7" s="312">
        <v>2590</v>
      </c>
      <c r="I7" s="312">
        <v>2782</v>
      </c>
      <c r="J7" s="312">
        <v>0</v>
      </c>
      <c r="K7" s="312">
        <v>0</v>
      </c>
      <c r="L7" s="312">
        <v>0</v>
      </c>
      <c r="M7" s="312">
        <v>0</v>
      </c>
      <c r="N7" s="312">
        <v>0</v>
      </c>
      <c r="O7" s="312">
        <v>0</v>
      </c>
      <c r="P7" s="312">
        <v>0</v>
      </c>
      <c r="Q7" s="312">
        <v>4495</v>
      </c>
      <c r="R7" s="312">
        <v>14</v>
      </c>
      <c r="S7" s="312">
        <v>1</v>
      </c>
      <c r="T7" s="312">
        <v>15</v>
      </c>
      <c r="U7" s="312">
        <v>2</v>
      </c>
      <c r="V7" s="312">
        <v>0</v>
      </c>
      <c r="W7" s="312">
        <v>2</v>
      </c>
      <c r="X7" s="313"/>
    </row>
    <row r="8" spans="1:221" ht="21" customHeight="1">
      <c r="A8" s="88"/>
      <c r="B8" s="65" t="s">
        <v>251</v>
      </c>
      <c r="C8" s="314">
        <v>15157</v>
      </c>
      <c r="D8" s="314">
        <v>14294</v>
      </c>
      <c r="E8" s="314">
        <v>669</v>
      </c>
      <c r="F8" s="314">
        <v>194</v>
      </c>
      <c r="G8" s="314">
        <v>9432</v>
      </c>
      <c r="H8" s="314">
        <v>5725</v>
      </c>
      <c r="I8" s="314">
        <v>15157</v>
      </c>
      <c r="J8" s="314">
        <v>0</v>
      </c>
      <c r="K8" s="314">
        <v>0</v>
      </c>
      <c r="L8" s="314">
        <v>0</v>
      </c>
      <c r="M8" s="314">
        <v>0</v>
      </c>
      <c r="N8" s="314">
        <v>0</v>
      </c>
      <c r="O8" s="314">
        <v>0</v>
      </c>
      <c r="P8" s="314">
        <v>0</v>
      </c>
      <c r="Q8" s="314">
        <v>31793</v>
      </c>
      <c r="R8" s="314">
        <v>324</v>
      </c>
      <c r="S8" s="314">
        <v>30</v>
      </c>
      <c r="T8" s="314">
        <v>354</v>
      </c>
      <c r="U8" s="314">
        <v>73</v>
      </c>
      <c r="V8" s="314">
        <v>0</v>
      </c>
      <c r="W8" s="314">
        <v>73</v>
      </c>
      <c r="X8" s="315"/>
    </row>
    <row r="9" spans="1:221" ht="21" customHeight="1">
      <c r="A9" s="1002" t="s">
        <v>229</v>
      </c>
      <c r="B9" s="1003"/>
      <c r="C9" s="415">
        <f>SUM(C10:C15)</f>
        <v>27144</v>
      </c>
      <c r="D9" s="415">
        <f t="shared" ref="D9:W9" si="1">SUM(D10:D15)</f>
        <v>24727</v>
      </c>
      <c r="E9" s="415">
        <f t="shared" si="1"/>
        <v>2075</v>
      </c>
      <c r="F9" s="415">
        <f t="shared" si="1"/>
        <v>342</v>
      </c>
      <c r="G9" s="415">
        <f t="shared" si="1"/>
        <v>18056</v>
      </c>
      <c r="H9" s="415">
        <f t="shared" si="1"/>
        <v>7927</v>
      </c>
      <c r="I9" s="415">
        <f t="shared" si="1"/>
        <v>25983</v>
      </c>
      <c r="J9" s="415">
        <f t="shared" si="1"/>
        <v>0</v>
      </c>
      <c r="K9" s="415">
        <f t="shared" si="1"/>
        <v>0</v>
      </c>
      <c r="L9" s="415">
        <f t="shared" si="1"/>
        <v>0</v>
      </c>
      <c r="M9" s="415">
        <f t="shared" si="1"/>
        <v>904</v>
      </c>
      <c r="N9" s="415">
        <f t="shared" si="1"/>
        <v>257</v>
      </c>
      <c r="O9" s="415">
        <f t="shared" si="1"/>
        <v>1161</v>
      </c>
      <c r="P9" s="415">
        <f t="shared" si="1"/>
        <v>0</v>
      </c>
      <c r="Q9" s="415">
        <f t="shared" si="1"/>
        <v>24696</v>
      </c>
      <c r="R9" s="415">
        <f t="shared" si="1"/>
        <v>392</v>
      </c>
      <c r="S9" s="415">
        <f t="shared" si="1"/>
        <v>113</v>
      </c>
      <c r="T9" s="415">
        <f t="shared" si="1"/>
        <v>505</v>
      </c>
      <c r="U9" s="415">
        <f t="shared" si="1"/>
        <v>55</v>
      </c>
      <c r="V9" s="415">
        <f t="shared" si="1"/>
        <v>10</v>
      </c>
      <c r="W9" s="415">
        <f t="shared" si="1"/>
        <v>65</v>
      </c>
      <c r="X9" s="416"/>
    </row>
    <row r="10" spans="1:221" ht="21" customHeight="1">
      <c r="A10" s="84"/>
      <c r="B10" s="66" t="s">
        <v>238</v>
      </c>
      <c r="C10" s="310">
        <v>17326</v>
      </c>
      <c r="D10" s="310">
        <v>15999</v>
      </c>
      <c r="E10" s="310">
        <v>1182</v>
      </c>
      <c r="F10" s="310">
        <v>145</v>
      </c>
      <c r="G10" s="310">
        <v>11886</v>
      </c>
      <c r="H10" s="310">
        <v>4279</v>
      </c>
      <c r="I10" s="310">
        <v>16165</v>
      </c>
      <c r="J10" s="310">
        <v>0</v>
      </c>
      <c r="K10" s="310">
        <v>0</v>
      </c>
      <c r="L10" s="310">
        <v>0</v>
      </c>
      <c r="M10" s="310">
        <v>904</v>
      </c>
      <c r="N10" s="310">
        <v>257</v>
      </c>
      <c r="O10" s="310">
        <v>1161</v>
      </c>
      <c r="P10" s="310">
        <v>0</v>
      </c>
      <c r="Q10" s="310">
        <v>12643</v>
      </c>
      <c r="R10" s="310">
        <v>175</v>
      </c>
      <c r="S10" s="310">
        <v>98</v>
      </c>
      <c r="T10" s="310">
        <v>273</v>
      </c>
      <c r="U10" s="310">
        <v>20</v>
      </c>
      <c r="V10" s="310">
        <v>10</v>
      </c>
      <c r="W10" s="310">
        <v>30</v>
      </c>
      <c r="X10" s="311"/>
    </row>
    <row r="11" spans="1:221" ht="21" customHeight="1">
      <c r="A11" s="84"/>
      <c r="B11" s="67" t="s">
        <v>239</v>
      </c>
      <c r="C11" s="312">
        <v>1725</v>
      </c>
      <c r="D11" s="312">
        <v>1597</v>
      </c>
      <c r="E11" s="312">
        <v>122</v>
      </c>
      <c r="F11" s="312">
        <v>6</v>
      </c>
      <c r="G11" s="312">
        <v>1098</v>
      </c>
      <c r="H11" s="312">
        <v>627</v>
      </c>
      <c r="I11" s="312">
        <v>1725</v>
      </c>
      <c r="J11" s="312">
        <v>0</v>
      </c>
      <c r="K11" s="312">
        <v>0</v>
      </c>
      <c r="L11" s="312">
        <v>0</v>
      </c>
      <c r="M11" s="312">
        <v>0</v>
      </c>
      <c r="N11" s="312">
        <v>0</v>
      </c>
      <c r="O11" s="312">
        <v>0</v>
      </c>
      <c r="P11" s="312">
        <v>0</v>
      </c>
      <c r="Q11" s="312">
        <v>741</v>
      </c>
      <c r="R11" s="312">
        <v>39</v>
      </c>
      <c r="S11" s="312">
        <v>2</v>
      </c>
      <c r="T11" s="312">
        <v>41</v>
      </c>
      <c r="U11" s="312">
        <v>7</v>
      </c>
      <c r="V11" s="312">
        <v>0</v>
      </c>
      <c r="W11" s="312">
        <v>7</v>
      </c>
      <c r="X11" s="313"/>
    </row>
    <row r="12" spans="1:221" ht="21" customHeight="1">
      <c r="A12" s="84"/>
      <c r="B12" s="67" t="s">
        <v>131</v>
      </c>
      <c r="C12" s="312">
        <v>3078</v>
      </c>
      <c r="D12" s="312">
        <v>2677</v>
      </c>
      <c r="E12" s="312">
        <v>234</v>
      </c>
      <c r="F12" s="312">
        <v>167</v>
      </c>
      <c r="G12" s="312">
        <v>2209</v>
      </c>
      <c r="H12" s="312">
        <v>869</v>
      </c>
      <c r="I12" s="312">
        <v>3078</v>
      </c>
      <c r="J12" s="312">
        <v>0</v>
      </c>
      <c r="K12" s="312">
        <v>0</v>
      </c>
      <c r="L12" s="312">
        <v>0</v>
      </c>
      <c r="M12" s="312">
        <v>0</v>
      </c>
      <c r="N12" s="312">
        <v>0</v>
      </c>
      <c r="O12" s="312">
        <v>0</v>
      </c>
      <c r="P12" s="312">
        <v>0</v>
      </c>
      <c r="Q12" s="312">
        <v>6900</v>
      </c>
      <c r="R12" s="312">
        <v>62</v>
      </c>
      <c r="S12" s="312">
        <v>3</v>
      </c>
      <c r="T12" s="312">
        <v>65</v>
      </c>
      <c r="U12" s="312">
        <v>7</v>
      </c>
      <c r="V12" s="312">
        <v>0</v>
      </c>
      <c r="W12" s="312">
        <v>7</v>
      </c>
      <c r="X12" s="313"/>
    </row>
    <row r="13" spans="1:221" ht="21" customHeight="1">
      <c r="A13" s="84"/>
      <c r="B13" s="67" t="s">
        <v>132</v>
      </c>
      <c r="C13" s="312">
        <v>1692</v>
      </c>
      <c r="D13" s="312">
        <v>1524</v>
      </c>
      <c r="E13" s="312">
        <v>152</v>
      </c>
      <c r="F13" s="312">
        <v>16</v>
      </c>
      <c r="G13" s="312">
        <v>1042</v>
      </c>
      <c r="H13" s="312">
        <v>650</v>
      </c>
      <c r="I13" s="312">
        <v>1692</v>
      </c>
      <c r="J13" s="312">
        <v>0</v>
      </c>
      <c r="K13" s="312">
        <v>0</v>
      </c>
      <c r="L13" s="312">
        <v>0</v>
      </c>
      <c r="M13" s="312">
        <v>0</v>
      </c>
      <c r="N13" s="312">
        <v>0</v>
      </c>
      <c r="O13" s="312">
        <v>0</v>
      </c>
      <c r="P13" s="312">
        <v>0</v>
      </c>
      <c r="Q13" s="312">
        <v>1520</v>
      </c>
      <c r="R13" s="312">
        <v>47</v>
      </c>
      <c r="S13" s="312">
        <v>5</v>
      </c>
      <c r="T13" s="312">
        <v>52</v>
      </c>
      <c r="U13" s="312">
        <v>7</v>
      </c>
      <c r="V13" s="312">
        <v>0</v>
      </c>
      <c r="W13" s="312">
        <v>7</v>
      </c>
      <c r="X13" s="313"/>
    </row>
    <row r="14" spans="1:221" ht="21" customHeight="1">
      <c r="A14" s="84"/>
      <c r="B14" s="67" t="s">
        <v>135</v>
      </c>
      <c r="C14" s="312">
        <v>1776</v>
      </c>
      <c r="D14" s="312">
        <v>1498</v>
      </c>
      <c r="E14" s="312">
        <v>272</v>
      </c>
      <c r="F14" s="312">
        <v>6</v>
      </c>
      <c r="G14" s="312">
        <v>964</v>
      </c>
      <c r="H14" s="312">
        <v>812</v>
      </c>
      <c r="I14" s="312">
        <v>1776</v>
      </c>
      <c r="J14" s="312">
        <v>0</v>
      </c>
      <c r="K14" s="312">
        <v>0</v>
      </c>
      <c r="L14" s="312">
        <v>0</v>
      </c>
      <c r="M14" s="312">
        <v>0</v>
      </c>
      <c r="N14" s="312">
        <v>0</v>
      </c>
      <c r="O14" s="312">
        <v>0</v>
      </c>
      <c r="P14" s="312">
        <v>0</v>
      </c>
      <c r="Q14" s="312">
        <v>1571</v>
      </c>
      <c r="R14" s="312">
        <v>36</v>
      </c>
      <c r="S14" s="312">
        <v>1</v>
      </c>
      <c r="T14" s="312">
        <v>37</v>
      </c>
      <c r="U14" s="312">
        <v>7</v>
      </c>
      <c r="V14" s="312">
        <v>0</v>
      </c>
      <c r="W14" s="312">
        <v>7</v>
      </c>
      <c r="X14" s="313"/>
    </row>
    <row r="15" spans="1:221" ht="21" customHeight="1">
      <c r="A15" s="84"/>
      <c r="B15" s="67" t="s">
        <v>160</v>
      </c>
      <c r="C15" s="314">
        <v>1547</v>
      </c>
      <c r="D15" s="314">
        <v>1432</v>
      </c>
      <c r="E15" s="314">
        <v>113</v>
      </c>
      <c r="F15" s="314">
        <v>2</v>
      </c>
      <c r="G15" s="314">
        <v>857</v>
      </c>
      <c r="H15" s="314">
        <v>690</v>
      </c>
      <c r="I15" s="314">
        <v>1547</v>
      </c>
      <c r="J15" s="314">
        <v>0</v>
      </c>
      <c r="K15" s="314">
        <v>0</v>
      </c>
      <c r="L15" s="314">
        <v>0</v>
      </c>
      <c r="M15" s="314">
        <v>0</v>
      </c>
      <c r="N15" s="314">
        <v>0</v>
      </c>
      <c r="O15" s="314">
        <v>0</v>
      </c>
      <c r="P15" s="314">
        <v>0</v>
      </c>
      <c r="Q15" s="314">
        <v>1321</v>
      </c>
      <c r="R15" s="314">
        <v>33</v>
      </c>
      <c r="S15" s="314">
        <v>4</v>
      </c>
      <c r="T15" s="314">
        <v>37</v>
      </c>
      <c r="U15" s="314">
        <v>7</v>
      </c>
      <c r="V15" s="314">
        <v>0</v>
      </c>
      <c r="W15" s="314">
        <v>7</v>
      </c>
      <c r="X15" s="315"/>
    </row>
    <row r="16" spans="1:221" ht="21" customHeight="1">
      <c r="A16" s="1002" t="s">
        <v>230</v>
      </c>
      <c r="B16" s="1003"/>
      <c r="C16" s="269">
        <f>SUM(C17:C18)</f>
        <v>12334</v>
      </c>
      <c r="D16" s="269">
        <f t="shared" ref="D16:W16" si="2">SUM(D17:D18)</f>
        <v>10453</v>
      </c>
      <c r="E16" s="269">
        <f t="shared" si="2"/>
        <v>1790</v>
      </c>
      <c r="F16" s="269">
        <f t="shared" si="2"/>
        <v>91</v>
      </c>
      <c r="G16" s="269">
        <f t="shared" si="2"/>
        <v>6794</v>
      </c>
      <c r="H16" s="269">
        <f t="shared" si="2"/>
        <v>3414</v>
      </c>
      <c r="I16" s="269">
        <f t="shared" si="2"/>
        <v>10208</v>
      </c>
      <c r="J16" s="269">
        <f t="shared" si="2"/>
        <v>0</v>
      </c>
      <c r="K16" s="269">
        <f t="shared" si="2"/>
        <v>0</v>
      </c>
      <c r="L16" s="269">
        <f t="shared" si="2"/>
        <v>0</v>
      </c>
      <c r="M16" s="269">
        <f t="shared" si="2"/>
        <v>1233</v>
      </c>
      <c r="N16" s="269">
        <f t="shared" si="2"/>
        <v>893</v>
      </c>
      <c r="O16" s="269">
        <f t="shared" si="2"/>
        <v>2126</v>
      </c>
      <c r="P16" s="269">
        <f t="shared" si="2"/>
        <v>0</v>
      </c>
      <c r="Q16" s="269">
        <f t="shared" si="2"/>
        <v>9892</v>
      </c>
      <c r="R16" s="269">
        <f t="shared" si="2"/>
        <v>156</v>
      </c>
      <c r="S16" s="269">
        <f t="shared" si="2"/>
        <v>7</v>
      </c>
      <c r="T16" s="269">
        <f t="shared" si="2"/>
        <v>163</v>
      </c>
      <c r="U16" s="269">
        <f t="shared" si="2"/>
        <v>21</v>
      </c>
      <c r="V16" s="269">
        <f t="shared" si="2"/>
        <v>3</v>
      </c>
      <c r="W16" s="269">
        <f t="shared" si="2"/>
        <v>24</v>
      </c>
      <c r="X16" s="441"/>
    </row>
    <row r="17" spans="1:29" ht="21" customHeight="1">
      <c r="A17" s="84"/>
      <c r="B17" s="66" t="s">
        <v>133</v>
      </c>
      <c r="C17" s="310">
        <v>10013</v>
      </c>
      <c r="D17" s="310">
        <v>8520</v>
      </c>
      <c r="E17" s="310">
        <v>1405</v>
      </c>
      <c r="F17" s="310">
        <v>88</v>
      </c>
      <c r="G17" s="310">
        <v>5505</v>
      </c>
      <c r="H17" s="310">
        <v>2382</v>
      </c>
      <c r="I17" s="310">
        <v>7887</v>
      </c>
      <c r="J17" s="310">
        <v>0</v>
      </c>
      <c r="K17" s="310">
        <v>0</v>
      </c>
      <c r="L17" s="310">
        <v>0</v>
      </c>
      <c r="M17" s="310">
        <v>1233</v>
      </c>
      <c r="N17" s="310">
        <v>893</v>
      </c>
      <c r="O17" s="310">
        <v>2126</v>
      </c>
      <c r="P17" s="310">
        <v>0</v>
      </c>
      <c r="Q17" s="310">
        <v>7346</v>
      </c>
      <c r="R17" s="310">
        <v>96</v>
      </c>
      <c r="S17" s="310">
        <v>5</v>
      </c>
      <c r="T17" s="310">
        <v>101</v>
      </c>
      <c r="U17" s="310">
        <v>14</v>
      </c>
      <c r="V17" s="310">
        <v>3</v>
      </c>
      <c r="W17" s="310">
        <v>17</v>
      </c>
      <c r="X17" s="313"/>
    </row>
    <row r="18" spans="1:29" ht="21" customHeight="1">
      <c r="A18" s="284"/>
      <c r="B18" s="65" t="s">
        <v>240</v>
      </c>
      <c r="C18" s="314">
        <v>2321</v>
      </c>
      <c r="D18" s="314">
        <v>1933</v>
      </c>
      <c r="E18" s="314">
        <v>385</v>
      </c>
      <c r="F18" s="314">
        <v>3</v>
      </c>
      <c r="G18" s="314">
        <v>1289</v>
      </c>
      <c r="H18" s="314">
        <v>1032</v>
      </c>
      <c r="I18" s="314">
        <v>2321</v>
      </c>
      <c r="J18" s="314">
        <v>0</v>
      </c>
      <c r="K18" s="314">
        <v>0</v>
      </c>
      <c r="L18" s="314">
        <v>0</v>
      </c>
      <c r="M18" s="314">
        <v>0</v>
      </c>
      <c r="N18" s="314">
        <v>0</v>
      </c>
      <c r="O18" s="314">
        <v>0</v>
      </c>
      <c r="P18" s="314">
        <v>0</v>
      </c>
      <c r="Q18" s="314">
        <v>2546</v>
      </c>
      <c r="R18" s="314">
        <v>60</v>
      </c>
      <c r="S18" s="314">
        <v>2</v>
      </c>
      <c r="T18" s="314">
        <v>62</v>
      </c>
      <c r="U18" s="314">
        <v>7</v>
      </c>
      <c r="V18" s="314">
        <v>0</v>
      </c>
      <c r="W18" s="314">
        <v>7</v>
      </c>
      <c r="X18" s="315"/>
    </row>
    <row r="19" spans="1:29" ht="21" customHeight="1">
      <c r="A19" s="1002" t="s">
        <v>231</v>
      </c>
      <c r="B19" s="1003"/>
      <c r="C19" s="269">
        <f>SUM(C20:C23)</f>
        <v>19554</v>
      </c>
      <c r="D19" s="269">
        <f t="shared" ref="D19:W19" si="3">SUM(D20:D23)</f>
        <v>16607</v>
      </c>
      <c r="E19" s="269">
        <f t="shared" si="3"/>
        <v>1276</v>
      </c>
      <c r="F19" s="269">
        <f t="shared" si="3"/>
        <v>1671</v>
      </c>
      <c r="G19" s="269">
        <f t="shared" si="3"/>
        <v>11186</v>
      </c>
      <c r="H19" s="269">
        <f t="shared" si="3"/>
        <v>6065</v>
      </c>
      <c r="I19" s="269">
        <f t="shared" si="3"/>
        <v>17251</v>
      </c>
      <c r="J19" s="269">
        <f t="shared" si="3"/>
        <v>0</v>
      </c>
      <c r="K19" s="269">
        <f t="shared" si="3"/>
        <v>0</v>
      </c>
      <c r="L19" s="269">
        <f t="shared" si="3"/>
        <v>0</v>
      </c>
      <c r="M19" s="269">
        <f t="shared" si="3"/>
        <v>1141</v>
      </c>
      <c r="N19" s="269">
        <f t="shared" si="3"/>
        <v>1162</v>
      </c>
      <c r="O19" s="269">
        <f t="shared" si="3"/>
        <v>2303</v>
      </c>
      <c r="P19" s="269">
        <f t="shared" si="3"/>
        <v>0</v>
      </c>
      <c r="Q19" s="269">
        <f t="shared" si="3"/>
        <v>14081</v>
      </c>
      <c r="R19" s="269">
        <f t="shared" si="3"/>
        <v>331</v>
      </c>
      <c r="S19" s="269">
        <f t="shared" si="3"/>
        <v>39</v>
      </c>
      <c r="T19" s="269">
        <f t="shared" si="3"/>
        <v>370</v>
      </c>
      <c r="U19" s="269">
        <f t="shared" si="3"/>
        <v>41</v>
      </c>
      <c r="V19" s="269">
        <f t="shared" si="3"/>
        <v>2</v>
      </c>
      <c r="W19" s="269">
        <f t="shared" si="3"/>
        <v>43</v>
      </c>
      <c r="X19" s="441"/>
    </row>
    <row r="20" spans="1:29" ht="21" customHeight="1">
      <c r="A20" s="84"/>
      <c r="B20" s="66" t="s">
        <v>232</v>
      </c>
      <c r="C20" s="310">
        <v>10094</v>
      </c>
      <c r="D20" s="310">
        <v>7661</v>
      </c>
      <c r="E20" s="310">
        <v>838</v>
      </c>
      <c r="F20" s="310">
        <v>1595</v>
      </c>
      <c r="G20" s="310">
        <v>5163</v>
      </c>
      <c r="H20" s="310">
        <v>2628</v>
      </c>
      <c r="I20" s="310">
        <v>7791</v>
      </c>
      <c r="J20" s="310">
        <v>0</v>
      </c>
      <c r="K20" s="310">
        <v>0</v>
      </c>
      <c r="L20" s="310">
        <v>0</v>
      </c>
      <c r="M20" s="310">
        <v>1141</v>
      </c>
      <c r="N20" s="310">
        <v>1162</v>
      </c>
      <c r="O20" s="310">
        <v>2303</v>
      </c>
      <c r="P20" s="310">
        <v>0</v>
      </c>
      <c r="Q20" s="310">
        <v>6648</v>
      </c>
      <c r="R20" s="310">
        <v>109</v>
      </c>
      <c r="S20" s="310">
        <v>26</v>
      </c>
      <c r="T20" s="310">
        <v>135</v>
      </c>
      <c r="U20" s="310">
        <v>16</v>
      </c>
      <c r="V20" s="310">
        <v>2</v>
      </c>
      <c r="W20" s="310">
        <v>18</v>
      </c>
      <c r="X20" s="313"/>
    </row>
    <row r="21" spans="1:29" ht="21" customHeight="1">
      <c r="A21" s="84"/>
      <c r="B21" s="67" t="s">
        <v>218</v>
      </c>
      <c r="C21" s="312">
        <v>3181</v>
      </c>
      <c r="D21" s="312">
        <v>3038</v>
      </c>
      <c r="E21" s="312">
        <v>124</v>
      </c>
      <c r="F21" s="312">
        <v>19</v>
      </c>
      <c r="G21" s="312">
        <v>1963</v>
      </c>
      <c r="H21" s="312">
        <v>1218</v>
      </c>
      <c r="I21" s="312">
        <v>3181</v>
      </c>
      <c r="J21" s="312">
        <v>0</v>
      </c>
      <c r="K21" s="312">
        <v>0</v>
      </c>
      <c r="L21" s="312">
        <v>0</v>
      </c>
      <c r="M21" s="312">
        <v>0</v>
      </c>
      <c r="N21" s="312">
        <v>0</v>
      </c>
      <c r="O21" s="312">
        <v>0</v>
      </c>
      <c r="P21" s="312">
        <v>0</v>
      </c>
      <c r="Q21" s="312">
        <v>3052</v>
      </c>
      <c r="R21" s="312">
        <v>46</v>
      </c>
      <c r="S21" s="312">
        <v>6</v>
      </c>
      <c r="T21" s="312">
        <v>52</v>
      </c>
      <c r="U21" s="312">
        <v>7</v>
      </c>
      <c r="V21" s="312">
        <v>0</v>
      </c>
      <c r="W21" s="312">
        <v>7</v>
      </c>
      <c r="X21" s="313"/>
    </row>
    <row r="22" spans="1:29" ht="21" customHeight="1">
      <c r="A22" s="84"/>
      <c r="B22" s="67" t="s">
        <v>220</v>
      </c>
      <c r="C22" s="312">
        <v>3049</v>
      </c>
      <c r="D22" s="312">
        <v>2840</v>
      </c>
      <c r="E22" s="312">
        <v>166</v>
      </c>
      <c r="F22" s="312">
        <v>43</v>
      </c>
      <c r="G22" s="312">
        <v>1922</v>
      </c>
      <c r="H22" s="312">
        <v>1127</v>
      </c>
      <c r="I22" s="312">
        <v>3049</v>
      </c>
      <c r="J22" s="312">
        <v>0</v>
      </c>
      <c r="K22" s="312">
        <v>0</v>
      </c>
      <c r="L22" s="312">
        <v>0</v>
      </c>
      <c r="M22" s="312">
        <v>0</v>
      </c>
      <c r="N22" s="312">
        <v>0</v>
      </c>
      <c r="O22" s="312">
        <v>0</v>
      </c>
      <c r="P22" s="312">
        <v>0</v>
      </c>
      <c r="Q22" s="312">
        <v>2203</v>
      </c>
      <c r="R22" s="312">
        <v>90</v>
      </c>
      <c r="S22" s="312">
        <v>4</v>
      </c>
      <c r="T22" s="312">
        <v>94</v>
      </c>
      <c r="U22" s="312">
        <v>9</v>
      </c>
      <c r="V22" s="312">
        <v>0</v>
      </c>
      <c r="W22" s="312">
        <v>9</v>
      </c>
      <c r="X22" s="313"/>
    </row>
    <row r="23" spans="1:29" ht="21" customHeight="1">
      <c r="A23" s="284"/>
      <c r="B23" s="65" t="s">
        <v>217</v>
      </c>
      <c r="C23" s="314">
        <v>3230</v>
      </c>
      <c r="D23" s="314">
        <v>3068</v>
      </c>
      <c r="E23" s="314">
        <v>148</v>
      </c>
      <c r="F23" s="314">
        <v>14</v>
      </c>
      <c r="G23" s="314">
        <v>2138</v>
      </c>
      <c r="H23" s="314">
        <v>1092</v>
      </c>
      <c r="I23" s="314">
        <v>3230</v>
      </c>
      <c r="J23" s="314">
        <v>0</v>
      </c>
      <c r="K23" s="314">
        <v>0</v>
      </c>
      <c r="L23" s="314">
        <v>0</v>
      </c>
      <c r="M23" s="314">
        <v>0</v>
      </c>
      <c r="N23" s="314">
        <v>0</v>
      </c>
      <c r="O23" s="314">
        <v>0</v>
      </c>
      <c r="P23" s="314">
        <v>0</v>
      </c>
      <c r="Q23" s="314">
        <v>2178</v>
      </c>
      <c r="R23" s="314">
        <v>86</v>
      </c>
      <c r="S23" s="314">
        <v>3</v>
      </c>
      <c r="T23" s="314">
        <v>89</v>
      </c>
      <c r="U23" s="314">
        <v>9</v>
      </c>
      <c r="V23" s="314">
        <v>0</v>
      </c>
      <c r="W23" s="314">
        <v>9</v>
      </c>
      <c r="X23" s="315"/>
    </row>
    <row r="24" spans="1:29" ht="21" customHeight="1">
      <c r="A24" s="1002" t="s">
        <v>234</v>
      </c>
      <c r="B24" s="1003"/>
      <c r="C24" s="269">
        <f>SUM(C25:C29)</f>
        <v>23019</v>
      </c>
      <c r="D24" s="269">
        <f t="shared" ref="D24:W24" si="4">SUM(D25:D29)</f>
        <v>21640</v>
      </c>
      <c r="E24" s="269">
        <f t="shared" si="4"/>
        <v>1045</v>
      </c>
      <c r="F24" s="269">
        <f t="shared" si="4"/>
        <v>334</v>
      </c>
      <c r="G24" s="269">
        <f t="shared" si="4"/>
        <v>15855</v>
      </c>
      <c r="H24" s="269">
        <f t="shared" si="4"/>
        <v>7164</v>
      </c>
      <c r="I24" s="269">
        <f t="shared" si="4"/>
        <v>23019</v>
      </c>
      <c r="J24" s="269">
        <f t="shared" si="4"/>
        <v>0</v>
      </c>
      <c r="K24" s="269">
        <f t="shared" si="4"/>
        <v>0</v>
      </c>
      <c r="L24" s="269">
        <f t="shared" si="4"/>
        <v>0</v>
      </c>
      <c r="M24" s="269">
        <f t="shared" si="4"/>
        <v>0</v>
      </c>
      <c r="N24" s="269">
        <f t="shared" si="4"/>
        <v>0</v>
      </c>
      <c r="O24" s="269">
        <f t="shared" si="4"/>
        <v>0</v>
      </c>
      <c r="P24" s="269">
        <f t="shared" si="4"/>
        <v>0</v>
      </c>
      <c r="Q24" s="269">
        <f t="shared" si="4"/>
        <v>17789</v>
      </c>
      <c r="R24" s="269">
        <f t="shared" si="4"/>
        <v>622</v>
      </c>
      <c r="S24" s="269">
        <f t="shared" si="4"/>
        <v>75</v>
      </c>
      <c r="T24" s="269">
        <f t="shared" si="4"/>
        <v>697</v>
      </c>
      <c r="U24" s="269">
        <f t="shared" si="4"/>
        <v>41</v>
      </c>
      <c r="V24" s="269">
        <f t="shared" si="4"/>
        <v>7</v>
      </c>
      <c r="W24" s="269">
        <f t="shared" si="4"/>
        <v>48</v>
      </c>
      <c r="X24" s="441"/>
    </row>
    <row r="25" spans="1:29" ht="21" customHeight="1">
      <c r="A25" s="84"/>
      <c r="B25" s="66" t="s">
        <v>233</v>
      </c>
      <c r="C25" s="505">
        <v>8600</v>
      </c>
      <c r="D25" s="505">
        <v>8279</v>
      </c>
      <c r="E25" s="505">
        <v>213</v>
      </c>
      <c r="F25" s="505">
        <v>108</v>
      </c>
      <c r="G25" s="505">
        <v>6091</v>
      </c>
      <c r="H25" s="505">
        <v>2509</v>
      </c>
      <c r="I25" s="505">
        <v>8600</v>
      </c>
      <c r="J25" s="505">
        <v>0</v>
      </c>
      <c r="K25" s="505">
        <v>0</v>
      </c>
      <c r="L25" s="505">
        <v>0</v>
      </c>
      <c r="M25" s="505">
        <v>0</v>
      </c>
      <c r="N25" s="505">
        <v>0</v>
      </c>
      <c r="O25" s="505">
        <v>0</v>
      </c>
      <c r="P25" s="505">
        <v>0</v>
      </c>
      <c r="Q25" s="505">
        <v>10597</v>
      </c>
      <c r="R25" s="505">
        <v>95</v>
      </c>
      <c r="S25" s="505">
        <v>29</v>
      </c>
      <c r="T25" s="505">
        <v>124</v>
      </c>
      <c r="U25" s="505">
        <v>11</v>
      </c>
      <c r="V25" s="505">
        <v>7</v>
      </c>
      <c r="W25" s="505">
        <v>18</v>
      </c>
      <c r="X25" s="506"/>
    </row>
    <row r="26" spans="1:29" ht="21" customHeight="1">
      <c r="A26" s="84"/>
      <c r="B26" s="67" t="s">
        <v>192</v>
      </c>
      <c r="C26" s="312">
        <v>2954</v>
      </c>
      <c r="D26" s="312">
        <v>2840</v>
      </c>
      <c r="E26" s="312">
        <v>88</v>
      </c>
      <c r="F26" s="312">
        <v>26</v>
      </c>
      <c r="G26" s="312">
        <v>2025</v>
      </c>
      <c r="H26" s="312">
        <v>929</v>
      </c>
      <c r="I26" s="312">
        <v>2954</v>
      </c>
      <c r="J26" s="312">
        <v>0</v>
      </c>
      <c r="K26" s="312">
        <v>0</v>
      </c>
      <c r="L26" s="312">
        <v>0</v>
      </c>
      <c r="M26" s="312">
        <v>0</v>
      </c>
      <c r="N26" s="312">
        <v>0</v>
      </c>
      <c r="O26" s="312">
        <v>0</v>
      </c>
      <c r="P26" s="312">
        <v>0</v>
      </c>
      <c r="Q26" s="312">
        <v>3013</v>
      </c>
      <c r="R26" s="312">
        <v>82</v>
      </c>
      <c r="S26" s="312">
        <v>2</v>
      </c>
      <c r="T26" s="312">
        <v>84</v>
      </c>
      <c r="U26" s="312">
        <v>7</v>
      </c>
      <c r="V26" s="312">
        <v>0</v>
      </c>
      <c r="W26" s="312">
        <v>7</v>
      </c>
      <c r="X26" s="313"/>
    </row>
    <row r="27" spans="1:29" ht="21" customHeight="1">
      <c r="A27" s="84"/>
      <c r="B27" s="67" t="s">
        <v>194</v>
      </c>
      <c r="C27" s="312">
        <v>6166</v>
      </c>
      <c r="D27" s="312">
        <v>6019</v>
      </c>
      <c r="E27" s="312">
        <v>109</v>
      </c>
      <c r="F27" s="312">
        <v>38</v>
      </c>
      <c r="G27" s="312">
        <v>4465</v>
      </c>
      <c r="H27" s="312">
        <v>1701</v>
      </c>
      <c r="I27" s="312">
        <v>6166</v>
      </c>
      <c r="J27" s="312">
        <v>0</v>
      </c>
      <c r="K27" s="312">
        <v>0</v>
      </c>
      <c r="L27" s="312">
        <v>0</v>
      </c>
      <c r="M27" s="312">
        <v>0</v>
      </c>
      <c r="N27" s="312">
        <v>0</v>
      </c>
      <c r="O27" s="312">
        <v>0</v>
      </c>
      <c r="P27" s="312">
        <v>0</v>
      </c>
      <c r="Q27" s="312">
        <v>264</v>
      </c>
      <c r="R27" s="312">
        <v>89</v>
      </c>
      <c r="S27" s="312">
        <v>2</v>
      </c>
      <c r="T27" s="312">
        <v>91</v>
      </c>
      <c r="U27" s="312">
        <v>8</v>
      </c>
      <c r="V27" s="312">
        <v>0</v>
      </c>
      <c r="W27" s="312">
        <v>8</v>
      </c>
      <c r="X27" s="313"/>
    </row>
    <row r="28" spans="1:29" ht="21" customHeight="1">
      <c r="A28" s="84"/>
      <c r="B28" s="67" t="s">
        <v>242</v>
      </c>
      <c r="C28" s="312">
        <v>3274</v>
      </c>
      <c r="D28" s="312">
        <v>2855</v>
      </c>
      <c r="E28" s="312">
        <v>407</v>
      </c>
      <c r="F28" s="312">
        <v>12</v>
      </c>
      <c r="G28" s="312">
        <v>2236</v>
      </c>
      <c r="H28" s="312">
        <v>1038</v>
      </c>
      <c r="I28" s="312">
        <v>3274</v>
      </c>
      <c r="J28" s="312">
        <v>0</v>
      </c>
      <c r="K28" s="312">
        <v>0</v>
      </c>
      <c r="L28" s="312">
        <v>0</v>
      </c>
      <c r="M28" s="312">
        <v>0</v>
      </c>
      <c r="N28" s="312">
        <v>0</v>
      </c>
      <c r="O28" s="312">
        <v>0</v>
      </c>
      <c r="P28" s="312">
        <v>0</v>
      </c>
      <c r="Q28" s="312">
        <v>2428</v>
      </c>
      <c r="R28" s="312">
        <v>90</v>
      </c>
      <c r="S28" s="312">
        <v>1</v>
      </c>
      <c r="T28" s="312">
        <v>91</v>
      </c>
      <c r="U28" s="312">
        <v>7</v>
      </c>
      <c r="V28" s="312">
        <v>0</v>
      </c>
      <c r="W28" s="312">
        <v>7</v>
      </c>
      <c r="X28" s="313"/>
    </row>
    <row r="29" spans="1:29" ht="21" customHeight="1">
      <c r="A29" s="284"/>
      <c r="B29" s="65" t="s">
        <v>311</v>
      </c>
      <c r="C29" s="314">
        <v>2025</v>
      </c>
      <c r="D29" s="314">
        <v>1647</v>
      </c>
      <c r="E29" s="314">
        <v>228</v>
      </c>
      <c r="F29" s="314">
        <v>150</v>
      </c>
      <c r="G29" s="314">
        <v>1038</v>
      </c>
      <c r="H29" s="314">
        <v>987</v>
      </c>
      <c r="I29" s="314">
        <v>2025</v>
      </c>
      <c r="J29" s="314">
        <v>0</v>
      </c>
      <c r="K29" s="314">
        <v>0</v>
      </c>
      <c r="L29" s="314">
        <v>0</v>
      </c>
      <c r="M29" s="314">
        <v>0</v>
      </c>
      <c r="N29" s="314">
        <v>0</v>
      </c>
      <c r="O29" s="314">
        <v>0</v>
      </c>
      <c r="P29" s="312">
        <v>0</v>
      </c>
      <c r="Q29" s="314">
        <v>1487</v>
      </c>
      <c r="R29" s="314">
        <v>266</v>
      </c>
      <c r="S29" s="314">
        <v>41</v>
      </c>
      <c r="T29" s="314">
        <v>307</v>
      </c>
      <c r="U29" s="314">
        <v>8</v>
      </c>
      <c r="V29" s="314">
        <v>0</v>
      </c>
      <c r="W29" s="314">
        <v>8</v>
      </c>
      <c r="X29" s="315"/>
    </row>
    <row r="30" spans="1:29" ht="21" customHeight="1">
      <c r="A30" s="995" t="s">
        <v>195</v>
      </c>
      <c r="B30" s="996"/>
      <c r="C30" s="415">
        <v>6490</v>
      </c>
      <c r="D30" s="415">
        <v>6225</v>
      </c>
      <c r="E30" s="415">
        <v>265</v>
      </c>
      <c r="F30" s="415">
        <v>0</v>
      </c>
      <c r="G30" s="415">
        <v>4467</v>
      </c>
      <c r="H30" s="415">
        <v>2023</v>
      </c>
      <c r="I30" s="415">
        <v>6490</v>
      </c>
      <c r="J30" s="415">
        <v>0</v>
      </c>
      <c r="K30" s="415">
        <v>0</v>
      </c>
      <c r="L30" s="415">
        <v>0</v>
      </c>
      <c r="M30" s="415">
        <v>0</v>
      </c>
      <c r="N30" s="415">
        <v>0</v>
      </c>
      <c r="O30" s="415">
        <v>0</v>
      </c>
      <c r="P30" s="415">
        <v>0</v>
      </c>
      <c r="Q30" s="415">
        <v>1353</v>
      </c>
      <c r="R30" s="415">
        <v>140</v>
      </c>
      <c r="S30" s="415">
        <v>14</v>
      </c>
      <c r="T30" s="415">
        <v>154</v>
      </c>
      <c r="U30" s="415">
        <v>12</v>
      </c>
      <c r="V30" s="415">
        <v>2</v>
      </c>
      <c r="W30" s="415">
        <v>14</v>
      </c>
      <c r="X30" s="416"/>
      <c r="Y30" s="69"/>
      <c r="Z30" s="69"/>
      <c r="AA30" s="69"/>
      <c r="AB30" s="69"/>
      <c r="AC30" s="69"/>
    </row>
    <row r="31" spans="1:29" ht="21" customHeight="1">
      <c r="A31" s="995" t="s">
        <v>196</v>
      </c>
      <c r="B31" s="996"/>
      <c r="C31" s="554">
        <v>5883</v>
      </c>
      <c r="D31" s="554">
        <v>5363</v>
      </c>
      <c r="E31" s="554">
        <v>442</v>
      </c>
      <c r="F31" s="554">
        <v>78</v>
      </c>
      <c r="G31" s="554">
        <v>3790</v>
      </c>
      <c r="H31" s="554">
        <v>1024</v>
      </c>
      <c r="I31" s="554">
        <v>4814</v>
      </c>
      <c r="J31" s="554">
        <v>0</v>
      </c>
      <c r="K31" s="554">
        <v>0</v>
      </c>
      <c r="L31" s="554">
        <v>0</v>
      </c>
      <c r="M31" s="554">
        <v>0</v>
      </c>
      <c r="N31" s="554">
        <v>0</v>
      </c>
      <c r="O31" s="554">
        <v>0</v>
      </c>
      <c r="P31" s="554">
        <v>1069</v>
      </c>
      <c r="Q31" s="554">
        <v>7945</v>
      </c>
      <c r="R31" s="554">
        <v>73</v>
      </c>
      <c r="S31" s="554">
        <v>80</v>
      </c>
      <c r="T31" s="554">
        <v>153</v>
      </c>
      <c r="U31" s="554">
        <v>12</v>
      </c>
      <c r="V31" s="554">
        <v>8</v>
      </c>
      <c r="W31" s="554">
        <v>20</v>
      </c>
      <c r="X31" s="555"/>
      <c r="Y31" s="69"/>
      <c r="Z31" s="69"/>
      <c r="AA31" s="69"/>
      <c r="AB31" s="69"/>
      <c r="AC31" s="69"/>
    </row>
    <row r="32" spans="1:29" ht="21" customHeight="1">
      <c r="A32" s="1002" t="s">
        <v>235</v>
      </c>
      <c r="B32" s="1003"/>
      <c r="C32" s="269">
        <f>SUM(C33:C34)</f>
        <v>8297</v>
      </c>
      <c r="D32" s="269">
        <f t="shared" ref="D32:W32" si="5">SUM(D33:D34)</f>
        <v>7429</v>
      </c>
      <c r="E32" s="269">
        <f t="shared" si="5"/>
        <v>868</v>
      </c>
      <c r="F32" s="269">
        <f t="shared" si="5"/>
        <v>0</v>
      </c>
      <c r="G32" s="269">
        <f t="shared" si="5"/>
        <v>3445</v>
      </c>
      <c r="H32" s="269">
        <f t="shared" si="5"/>
        <v>2055</v>
      </c>
      <c r="I32" s="269">
        <f t="shared" si="5"/>
        <v>5500</v>
      </c>
      <c r="J32" s="269">
        <f t="shared" si="5"/>
        <v>0</v>
      </c>
      <c r="K32" s="269">
        <f t="shared" si="5"/>
        <v>0</v>
      </c>
      <c r="L32" s="269">
        <f t="shared" si="5"/>
        <v>0</v>
      </c>
      <c r="M32" s="415" t="s">
        <v>136</v>
      </c>
      <c r="N32" s="415" t="s">
        <v>136</v>
      </c>
      <c r="O32" s="269">
        <f t="shared" si="5"/>
        <v>2797</v>
      </c>
      <c r="P32" s="269">
        <f t="shared" si="5"/>
        <v>0</v>
      </c>
      <c r="Q32" s="269">
        <f t="shared" si="5"/>
        <v>4968</v>
      </c>
      <c r="R32" s="269">
        <f t="shared" si="5"/>
        <v>100</v>
      </c>
      <c r="S32" s="269">
        <f t="shared" si="5"/>
        <v>4</v>
      </c>
      <c r="T32" s="269">
        <f t="shared" si="5"/>
        <v>104</v>
      </c>
      <c r="U32" s="269">
        <f t="shared" si="5"/>
        <v>11</v>
      </c>
      <c r="V32" s="269">
        <f t="shared" si="5"/>
        <v>1</v>
      </c>
      <c r="W32" s="269">
        <f t="shared" si="5"/>
        <v>12</v>
      </c>
      <c r="X32" s="441"/>
    </row>
    <row r="33" spans="1:24" ht="21" customHeight="1">
      <c r="A33" s="84"/>
      <c r="B33" s="66" t="s">
        <v>197</v>
      </c>
      <c r="C33" s="310">
        <v>7479</v>
      </c>
      <c r="D33" s="310">
        <v>6726</v>
      </c>
      <c r="E33" s="310">
        <v>753</v>
      </c>
      <c r="F33" s="310">
        <v>0</v>
      </c>
      <c r="G33" s="310">
        <v>3012</v>
      </c>
      <c r="H33" s="310">
        <v>1670</v>
      </c>
      <c r="I33" s="310">
        <v>4682</v>
      </c>
      <c r="J33" s="310">
        <v>0</v>
      </c>
      <c r="K33" s="310">
        <v>0</v>
      </c>
      <c r="L33" s="310">
        <v>0</v>
      </c>
      <c r="M33" s="310">
        <v>1712</v>
      </c>
      <c r="N33" s="310">
        <v>1085</v>
      </c>
      <c r="O33" s="310">
        <v>2797</v>
      </c>
      <c r="P33" s="310">
        <v>0</v>
      </c>
      <c r="Q33" s="310">
        <v>4488</v>
      </c>
      <c r="R33" s="310">
        <v>83</v>
      </c>
      <c r="S33" s="310">
        <v>3</v>
      </c>
      <c r="T33" s="310">
        <v>86</v>
      </c>
      <c r="U33" s="310">
        <v>9</v>
      </c>
      <c r="V33" s="310">
        <v>1</v>
      </c>
      <c r="W33" s="310">
        <v>10</v>
      </c>
      <c r="X33" s="313"/>
    </row>
    <row r="34" spans="1:24" ht="21" customHeight="1">
      <c r="A34" s="284"/>
      <c r="B34" s="65" t="s">
        <v>198</v>
      </c>
      <c r="C34" s="314">
        <v>818</v>
      </c>
      <c r="D34" s="314">
        <v>703</v>
      </c>
      <c r="E34" s="314">
        <v>115</v>
      </c>
      <c r="F34" s="314">
        <v>0</v>
      </c>
      <c r="G34" s="314">
        <v>433</v>
      </c>
      <c r="H34" s="314">
        <v>385</v>
      </c>
      <c r="I34" s="314">
        <v>818</v>
      </c>
      <c r="J34" s="314">
        <v>0</v>
      </c>
      <c r="K34" s="314">
        <v>0</v>
      </c>
      <c r="L34" s="314">
        <v>0</v>
      </c>
      <c r="M34" s="314">
        <v>0</v>
      </c>
      <c r="N34" s="314">
        <v>0</v>
      </c>
      <c r="O34" s="314">
        <v>0</v>
      </c>
      <c r="P34" s="314">
        <v>0</v>
      </c>
      <c r="Q34" s="314">
        <v>480</v>
      </c>
      <c r="R34" s="314">
        <v>17</v>
      </c>
      <c r="S34" s="314">
        <v>1</v>
      </c>
      <c r="T34" s="314">
        <v>18</v>
      </c>
      <c r="U34" s="314">
        <v>2</v>
      </c>
      <c r="V34" s="314">
        <v>0</v>
      </c>
      <c r="W34" s="314">
        <v>2</v>
      </c>
      <c r="X34" s="315"/>
    </row>
    <row r="35" spans="1:24" ht="21" customHeight="1">
      <c r="A35" s="995" t="s">
        <v>199</v>
      </c>
      <c r="B35" s="996"/>
      <c r="C35" s="415">
        <v>6522</v>
      </c>
      <c r="D35" s="415">
        <v>6088</v>
      </c>
      <c r="E35" s="415">
        <v>416</v>
      </c>
      <c r="F35" s="415">
        <v>18</v>
      </c>
      <c r="G35" s="415">
        <v>4854</v>
      </c>
      <c r="H35" s="415">
        <v>1668</v>
      </c>
      <c r="I35" s="415">
        <v>6522</v>
      </c>
      <c r="J35" s="415">
        <v>0</v>
      </c>
      <c r="K35" s="415">
        <v>0</v>
      </c>
      <c r="L35" s="415">
        <v>0</v>
      </c>
      <c r="M35" s="415">
        <v>0</v>
      </c>
      <c r="N35" s="415">
        <v>0</v>
      </c>
      <c r="O35" s="415">
        <v>0</v>
      </c>
      <c r="P35" s="415">
        <v>0</v>
      </c>
      <c r="Q35" s="415">
        <v>5067</v>
      </c>
      <c r="R35" s="415">
        <v>86</v>
      </c>
      <c r="S35" s="415">
        <v>40</v>
      </c>
      <c r="T35" s="415">
        <v>126</v>
      </c>
      <c r="U35" s="415">
        <v>10</v>
      </c>
      <c r="V35" s="415">
        <v>5</v>
      </c>
      <c r="W35" s="415">
        <v>15</v>
      </c>
      <c r="X35" s="416"/>
    </row>
    <row r="36" spans="1:24" ht="21" customHeight="1">
      <c r="A36" s="995" t="s">
        <v>200</v>
      </c>
      <c r="B36" s="996"/>
      <c r="C36" s="314">
        <v>4738</v>
      </c>
      <c r="D36" s="314">
        <v>4158</v>
      </c>
      <c r="E36" s="314">
        <v>513</v>
      </c>
      <c r="F36" s="314">
        <v>67</v>
      </c>
      <c r="G36" s="314">
        <v>3148</v>
      </c>
      <c r="H36" s="314">
        <v>1590</v>
      </c>
      <c r="I36" s="314">
        <v>4738</v>
      </c>
      <c r="J36" s="314">
        <v>0</v>
      </c>
      <c r="K36" s="314">
        <v>0</v>
      </c>
      <c r="L36" s="314">
        <v>0</v>
      </c>
      <c r="M36" s="314">
        <v>0</v>
      </c>
      <c r="N36" s="314">
        <v>0</v>
      </c>
      <c r="O36" s="314">
        <v>0</v>
      </c>
      <c r="P36" s="314">
        <v>0</v>
      </c>
      <c r="Q36" s="314">
        <v>13987</v>
      </c>
      <c r="R36" s="314">
        <v>67</v>
      </c>
      <c r="S36" s="314">
        <v>0</v>
      </c>
      <c r="T36" s="314">
        <v>67</v>
      </c>
      <c r="U36" s="314">
        <v>10</v>
      </c>
      <c r="V36" s="314">
        <v>4</v>
      </c>
      <c r="W36" s="314">
        <v>14</v>
      </c>
      <c r="X36" s="577"/>
    </row>
    <row r="37" spans="1:24" ht="21" customHeight="1">
      <c r="A37" s="1002" t="s">
        <v>236</v>
      </c>
      <c r="B37" s="1003"/>
      <c r="C37" s="269">
        <f>SUM(C38:C39)</f>
        <v>4638</v>
      </c>
      <c r="D37" s="269">
        <f t="shared" ref="D37:W37" si="6">SUM(D38:D39)</f>
        <v>4352</v>
      </c>
      <c r="E37" s="269">
        <f t="shared" si="6"/>
        <v>276</v>
      </c>
      <c r="F37" s="269">
        <f t="shared" si="6"/>
        <v>10</v>
      </c>
      <c r="G37" s="269">
        <f t="shared" si="6"/>
        <v>3373</v>
      </c>
      <c r="H37" s="269">
        <f t="shared" si="6"/>
        <v>1265</v>
      </c>
      <c r="I37" s="269">
        <f t="shared" si="6"/>
        <v>4638</v>
      </c>
      <c r="J37" s="269">
        <f t="shared" si="6"/>
        <v>0</v>
      </c>
      <c r="K37" s="269">
        <f t="shared" si="6"/>
        <v>0</v>
      </c>
      <c r="L37" s="269">
        <f t="shared" si="6"/>
        <v>0</v>
      </c>
      <c r="M37" s="269">
        <f t="shared" si="6"/>
        <v>0</v>
      </c>
      <c r="N37" s="269">
        <f t="shared" si="6"/>
        <v>0</v>
      </c>
      <c r="O37" s="269">
        <f t="shared" si="6"/>
        <v>0</v>
      </c>
      <c r="P37" s="269">
        <f t="shared" si="6"/>
        <v>0</v>
      </c>
      <c r="Q37" s="269">
        <f t="shared" si="6"/>
        <v>3329</v>
      </c>
      <c r="R37" s="269">
        <f t="shared" si="6"/>
        <v>121</v>
      </c>
      <c r="S37" s="269">
        <f t="shared" si="6"/>
        <v>6</v>
      </c>
      <c r="T37" s="269">
        <f t="shared" si="6"/>
        <v>127</v>
      </c>
      <c r="U37" s="269">
        <f t="shared" si="6"/>
        <v>15</v>
      </c>
      <c r="V37" s="269">
        <f t="shared" si="6"/>
        <v>0</v>
      </c>
      <c r="W37" s="269">
        <f t="shared" si="6"/>
        <v>15</v>
      </c>
      <c r="X37" s="441"/>
    </row>
    <row r="38" spans="1:24" ht="21" customHeight="1">
      <c r="A38" s="84"/>
      <c r="B38" s="66" t="s">
        <v>201</v>
      </c>
      <c r="C38" s="310">
        <v>2346</v>
      </c>
      <c r="D38" s="310">
        <v>2158</v>
      </c>
      <c r="E38" s="310">
        <v>181</v>
      </c>
      <c r="F38" s="310">
        <v>7</v>
      </c>
      <c r="G38" s="310">
        <v>1868</v>
      </c>
      <c r="H38" s="310">
        <v>478</v>
      </c>
      <c r="I38" s="310">
        <v>2346</v>
      </c>
      <c r="J38" s="310">
        <v>0</v>
      </c>
      <c r="K38" s="310">
        <v>0</v>
      </c>
      <c r="L38" s="310">
        <v>0</v>
      </c>
      <c r="M38" s="310">
        <v>0</v>
      </c>
      <c r="N38" s="310">
        <v>0</v>
      </c>
      <c r="O38" s="310">
        <v>0</v>
      </c>
      <c r="P38" s="310">
        <v>0</v>
      </c>
      <c r="Q38" s="310">
        <v>1346</v>
      </c>
      <c r="R38" s="310">
        <v>60</v>
      </c>
      <c r="S38" s="310">
        <v>1</v>
      </c>
      <c r="T38" s="310">
        <v>61</v>
      </c>
      <c r="U38" s="310">
        <v>10</v>
      </c>
      <c r="V38" s="310">
        <v>0</v>
      </c>
      <c r="W38" s="310">
        <v>10</v>
      </c>
      <c r="X38" s="313"/>
    </row>
    <row r="39" spans="1:24" ht="21" customHeight="1">
      <c r="A39" s="284"/>
      <c r="B39" s="65" t="s">
        <v>223</v>
      </c>
      <c r="C39" s="314">
        <v>2292</v>
      </c>
      <c r="D39" s="314">
        <v>2194</v>
      </c>
      <c r="E39" s="314">
        <v>95</v>
      </c>
      <c r="F39" s="314">
        <v>3</v>
      </c>
      <c r="G39" s="314">
        <v>1505</v>
      </c>
      <c r="H39" s="314">
        <v>787</v>
      </c>
      <c r="I39" s="314">
        <v>2292</v>
      </c>
      <c r="J39" s="314">
        <v>0</v>
      </c>
      <c r="K39" s="314">
        <v>0</v>
      </c>
      <c r="L39" s="314">
        <v>0</v>
      </c>
      <c r="M39" s="314">
        <v>0</v>
      </c>
      <c r="N39" s="314">
        <v>0</v>
      </c>
      <c r="O39" s="314">
        <v>0</v>
      </c>
      <c r="P39" s="314">
        <v>0</v>
      </c>
      <c r="Q39" s="314">
        <v>1983</v>
      </c>
      <c r="R39" s="314">
        <v>61</v>
      </c>
      <c r="S39" s="314">
        <v>5</v>
      </c>
      <c r="T39" s="314">
        <v>66</v>
      </c>
      <c r="U39" s="314">
        <v>5</v>
      </c>
      <c r="V39" s="314">
        <v>0</v>
      </c>
      <c r="W39" s="314">
        <v>5</v>
      </c>
      <c r="X39" s="315"/>
    </row>
    <row r="40" spans="1:24" ht="21" customHeight="1">
      <c r="A40" s="1002" t="s">
        <v>237</v>
      </c>
      <c r="B40" s="1003"/>
      <c r="C40" s="269">
        <f>SUM(C41:C42)</f>
        <v>5899</v>
      </c>
      <c r="D40" s="269">
        <f t="shared" ref="D40:W40" si="7">SUM(D41:D42)</f>
        <v>5091</v>
      </c>
      <c r="E40" s="269">
        <f t="shared" si="7"/>
        <v>808</v>
      </c>
      <c r="F40" s="269">
        <f t="shared" si="7"/>
        <v>0</v>
      </c>
      <c r="G40" s="269">
        <f t="shared" si="7"/>
        <v>4225</v>
      </c>
      <c r="H40" s="269">
        <f t="shared" si="7"/>
        <v>1674</v>
      </c>
      <c r="I40" s="269">
        <f t="shared" si="7"/>
        <v>5899</v>
      </c>
      <c r="J40" s="269">
        <f t="shared" si="7"/>
        <v>0</v>
      </c>
      <c r="K40" s="269">
        <f t="shared" si="7"/>
        <v>0</v>
      </c>
      <c r="L40" s="269">
        <f t="shared" si="7"/>
        <v>0</v>
      </c>
      <c r="M40" s="269">
        <f t="shared" si="7"/>
        <v>0</v>
      </c>
      <c r="N40" s="269">
        <f t="shared" si="7"/>
        <v>0</v>
      </c>
      <c r="O40" s="269">
        <f t="shared" si="7"/>
        <v>0</v>
      </c>
      <c r="P40" s="269">
        <f t="shared" si="7"/>
        <v>0</v>
      </c>
      <c r="Q40" s="269">
        <f t="shared" si="7"/>
        <v>36</v>
      </c>
      <c r="R40" s="269">
        <f t="shared" si="7"/>
        <v>118</v>
      </c>
      <c r="S40" s="269">
        <f t="shared" si="7"/>
        <v>15</v>
      </c>
      <c r="T40" s="269">
        <f t="shared" si="7"/>
        <v>133</v>
      </c>
      <c r="U40" s="269">
        <f t="shared" si="7"/>
        <v>13</v>
      </c>
      <c r="V40" s="269">
        <f t="shared" si="7"/>
        <v>0</v>
      </c>
      <c r="W40" s="269">
        <f t="shared" si="7"/>
        <v>13</v>
      </c>
      <c r="X40" s="441"/>
    </row>
    <row r="41" spans="1:24" ht="21" customHeight="1">
      <c r="A41" s="84"/>
      <c r="B41" s="66" t="s">
        <v>202</v>
      </c>
      <c r="C41" s="310">
        <v>3587</v>
      </c>
      <c r="D41" s="310">
        <v>2971</v>
      </c>
      <c r="E41" s="310">
        <v>616</v>
      </c>
      <c r="F41" s="310">
        <v>0</v>
      </c>
      <c r="G41" s="310">
        <v>2583</v>
      </c>
      <c r="H41" s="310">
        <v>1004</v>
      </c>
      <c r="I41" s="310">
        <v>3587</v>
      </c>
      <c r="J41" s="310">
        <v>0</v>
      </c>
      <c r="K41" s="310">
        <v>0</v>
      </c>
      <c r="L41" s="310">
        <v>0</v>
      </c>
      <c r="M41" s="310">
        <v>0</v>
      </c>
      <c r="N41" s="310">
        <v>0</v>
      </c>
      <c r="O41" s="310">
        <v>0</v>
      </c>
      <c r="P41" s="310">
        <v>0</v>
      </c>
      <c r="Q41" s="310">
        <v>0</v>
      </c>
      <c r="R41" s="310">
        <v>65</v>
      </c>
      <c r="S41" s="310">
        <v>9</v>
      </c>
      <c r="T41" s="310">
        <v>74</v>
      </c>
      <c r="U41" s="310">
        <v>7</v>
      </c>
      <c r="V41" s="310">
        <v>0</v>
      </c>
      <c r="W41" s="310">
        <v>7</v>
      </c>
      <c r="X41" s="313"/>
    </row>
    <row r="42" spans="1:24" ht="21" customHeight="1">
      <c r="A42" s="284"/>
      <c r="B42" s="65" t="s">
        <v>203</v>
      </c>
      <c r="C42" s="314">
        <v>2312</v>
      </c>
      <c r="D42" s="314">
        <v>2120</v>
      </c>
      <c r="E42" s="314">
        <v>192</v>
      </c>
      <c r="F42" s="314">
        <v>0</v>
      </c>
      <c r="G42" s="314">
        <v>1642</v>
      </c>
      <c r="H42" s="314">
        <v>670</v>
      </c>
      <c r="I42" s="314">
        <v>2312</v>
      </c>
      <c r="J42" s="314">
        <v>0</v>
      </c>
      <c r="K42" s="314">
        <v>0</v>
      </c>
      <c r="L42" s="314">
        <v>0</v>
      </c>
      <c r="M42" s="314">
        <v>0</v>
      </c>
      <c r="N42" s="314">
        <v>0</v>
      </c>
      <c r="O42" s="314">
        <v>0</v>
      </c>
      <c r="P42" s="314">
        <v>0</v>
      </c>
      <c r="Q42" s="314">
        <v>36</v>
      </c>
      <c r="R42" s="314">
        <v>53</v>
      </c>
      <c r="S42" s="314">
        <v>6</v>
      </c>
      <c r="T42" s="314">
        <v>59</v>
      </c>
      <c r="U42" s="314">
        <v>6</v>
      </c>
      <c r="V42" s="314">
        <v>0</v>
      </c>
      <c r="W42" s="314">
        <v>6</v>
      </c>
      <c r="X42" s="315"/>
    </row>
    <row r="43" spans="1:24" ht="21" customHeight="1">
      <c r="A43" s="1007" t="s">
        <v>205</v>
      </c>
      <c r="B43" s="1008"/>
      <c r="C43" s="415">
        <v>3654</v>
      </c>
      <c r="D43" s="415">
        <v>3580</v>
      </c>
      <c r="E43" s="415">
        <v>63</v>
      </c>
      <c r="F43" s="415">
        <v>11</v>
      </c>
      <c r="G43" s="415">
        <v>2549</v>
      </c>
      <c r="H43" s="415">
        <v>1105</v>
      </c>
      <c r="I43" s="415">
        <v>3654</v>
      </c>
      <c r="J43" s="415">
        <v>0</v>
      </c>
      <c r="K43" s="415">
        <v>0</v>
      </c>
      <c r="L43" s="415">
        <v>0</v>
      </c>
      <c r="M43" s="415">
        <v>0</v>
      </c>
      <c r="N43" s="415">
        <v>0</v>
      </c>
      <c r="O43" s="415">
        <v>0</v>
      </c>
      <c r="P43" s="415">
        <v>0</v>
      </c>
      <c r="Q43" s="415">
        <v>2818</v>
      </c>
      <c r="R43" s="415">
        <v>85</v>
      </c>
      <c r="S43" s="415">
        <v>10</v>
      </c>
      <c r="T43" s="415">
        <v>95</v>
      </c>
      <c r="U43" s="415">
        <v>5</v>
      </c>
      <c r="V43" s="415">
        <v>0</v>
      </c>
      <c r="W43" s="415">
        <v>5</v>
      </c>
      <c r="X43" s="416"/>
    </row>
    <row r="44" spans="1:24" ht="21" customHeight="1">
      <c r="A44" s="1009" t="s">
        <v>269</v>
      </c>
      <c r="B44" s="1010"/>
      <c r="C44" s="312">
        <v>1127</v>
      </c>
      <c r="D44" s="312">
        <v>1127</v>
      </c>
      <c r="E44" s="312">
        <v>0</v>
      </c>
      <c r="F44" s="312">
        <v>0</v>
      </c>
      <c r="G44" s="312">
        <v>887</v>
      </c>
      <c r="H44" s="312">
        <v>240</v>
      </c>
      <c r="I44" s="312">
        <v>1127</v>
      </c>
      <c r="J44" s="312">
        <v>0</v>
      </c>
      <c r="K44" s="312">
        <v>0</v>
      </c>
      <c r="L44" s="312">
        <v>0</v>
      </c>
      <c r="M44" s="312">
        <v>0</v>
      </c>
      <c r="N44" s="312">
        <v>0</v>
      </c>
      <c r="O44" s="312">
        <v>0</v>
      </c>
      <c r="P44" s="312">
        <v>0</v>
      </c>
      <c r="Q44" s="312">
        <v>0</v>
      </c>
      <c r="R44" s="312">
        <v>23</v>
      </c>
      <c r="S44" s="312">
        <v>1</v>
      </c>
      <c r="T44" s="312">
        <v>24</v>
      </c>
      <c r="U44" s="312">
        <v>2</v>
      </c>
      <c r="V44" s="312">
        <v>0</v>
      </c>
      <c r="W44" s="312">
        <v>2</v>
      </c>
      <c r="X44" s="313"/>
    </row>
    <row r="45" spans="1:24" ht="21" customHeight="1">
      <c r="A45" s="1009" t="s">
        <v>207</v>
      </c>
      <c r="B45" s="1010"/>
      <c r="C45" s="312">
        <v>322</v>
      </c>
      <c r="D45" s="312">
        <v>254</v>
      </c>
      <c r="E45" s="312">
        <v>68</v>
      </c>
      <c r="F45" s="312">
        <v>0</v>
      </c>
      <c r="G45" s="312">
        <v>189</v>
      </c>
      <c r="H45" s="312">
        <v>133</v>
      </c>
      <c r="I45" s="312">
        <v>322</v>
      </c>
      <c r="J45" s="312">
        <v>0</v>
      </c>
      <c r="K45" s="312">
        <v>0</v>
      </c>
      <c r="L45" s="312">
        <v>0</v>
      </c>
      <c r="M45" s="312">
        <v>0</v>
      </c>
      <c r="N45" s="312">
        <v>0</v>
      </c>
      <c r="O45" s="312">
        <v>0</v>
      </c>
      <c r="P45" s="312">
        <v>0</v>
      </c>
      <c r="Q45" s="312">
        <v>0</v>
      </c>
      <c r="R45" s="312">
        <v>3</v>
      </c>
      <c r="S45" s="312">
        <v>0</v>
      </c>
      <c r="T45" s="312">
        <v>3</v>
      </c>
      <c r="U45" s="312">
        <v>3</v>
      </c>
      <c r="V45" s="312">
        <v>0</v>
      </c>
      <c r="W45" s="312">
        <v>3</v>
      </c>
      <c r="X45" s="313"/>
    </row>
    <row r="46" spans="1:24" ht="21" customHeight="1">
      <c r="A46" s="1009" t="s">
        <v>211</v>
      </c>
      <c r="B46" s="1010"/>
      <c r="C46" s="504">
        <v>1826</v>
      </c>
      <c r="D46" s="504">
        <v>1293</v>
      </c>
      <c r="E46" s="504">
        <v>533</v>
      </c>
      <c r="F46" s="504">
        <v>0</v>
      </c>
      <c r="G46" s="504">
        <v>1258</v>
      </c>
      <c r="H46" s="504">
        <v>568</v>
      </c>
      <c r="I46" s="504">
        <v>1826</v>
      </c>
      <c r="J46" s="504">
        <v>0</v>
      </c>
      <c r="K46" s="504">
        <v>0</v>
      </c>
      <c r="L46" s="504">
        <v>0</v>
      </c>
      <c r="M46" s="594">
        <v>0</v>
      </c>
      <c r="N46" s="504">
        <v>0</v>
      </c>
      <c r="O46" s="504">
        <v>0</v>
      </c>
      <c r="P46" s="504">
        <v>0</v>
      </c>
      <c r="Q46" s="504">
        <v>1323</v>
      </c>
      <c r="R46" s="504">
        <v>39</v>
      </c>
      <c r="S46" s="504">
        <v>1</v>
      </c>
      <c r="T46" s="504">
        <v>40</v>
      </c>
      <c r="U46" s="504">
        <v>5</v>
      </c>
      <c r="V46" s="504">
        <v>0</v>
      </c>
      <c r="W46" s="504">
        <v>5</v>
      </c>
      <c r="X46" s="313"/>
    </row>
    <row r="47" spans="1:24" ht="21" customHeight="1">
      <c r="A47" s="1028" t="s">
        <v>265</v>
      </c>
      <c r="B47" s="1029"/>
      <c r="C47" s="312">
        <v>3161</v>
      </c>
      <c r="D47" s="312">
        <v>2629</v>
      </c>
      <c r="E47" s="312">
        <v>532</v>
      </c>
      <c r="F47" s="312">
        <v>0</v>
      </c>
      <c r="G47" s="312">
        <v>2205</v>
      </c>
      <c r="H47" s="312">
        <v>956</v>
      </c>
      <c r="I47" s="312">
        <v>3161</v>
      </c>
      <c r="J47" s="312">
        <v>0</v>
      </c>
      <c r="K47" s="312">
        <v>0</v>
      </c>
      <c r="L47" s="312">
        <v>0</v>
      </c>
      <c r="M47" s="312">
        <v>0</v>
      </c>
      <c r="N47" s="312">
        <v>0</v>
      </c>
      <c r="O47" s="312">
        <v>0</v>
      </c>
      <c r="P47" s="312">
        <v>0</v>
      </c>
      <c r="Q47" s="312">
        <v>3711</v>
      </c>
      <c r="R47" s="312">
        <v>97</v>
      </c>
      <c r="S47" s="312">
        <v>0</v>
      </c>
      <c r="T47" s="312">
        <v>97</v>
      </c>
      <c r="U47" s="312">
        <v>9</v>
      </c>
      <c r="V47" s="312">
        <v>0</v>
      </c>
      <c r="W47" s="312">
        <v>9</v>
      </c>
      <c r="X47" s="313"/>
    </row>
    <row r="48" spans="1:24" ht="21" customHeight="1">
      <c r="A48" s="1030" t="s">
        <v>216</v>
      </c>
      <c r="B48" s="1031"/>
      <c r="C48" s="314">
        <v>1729</v>
      </c>
      <c r="D48" s="314">
        <v>1211</v>
      </c>
      <c r="E48" s="314">
        <v>518</v>
      </c>
      <c r="F48" s="314">
        <v>0</v>
      </c>
      <c r="G48" s="314">
        <v>1449</v>
      </c>
      <c r="H48" s="314">
        <v>280</v>
      </c>
      <c r="I48" s="314">
        <v>1729</v>
      </c>
      <c r="J48" s="314">
        <v>0</v>
      </c>
      <c r="K48" s="314">
        <v>0</v>
      </c>
      <c r="L48" s="314">
        <v>0</v>
      </c>
      <c r="M48" s="314">
        <v>0</v>
      </c>
      <c r="N48" s="314">
        <v>0</v>
      </c>
      <c r="O48" s="314">
        <v>0</v>
      </c>
      <c r="P48" s="314">
        <v>0</v>
      </c>
      <c r="Q48" s="314">
        <v>1450</v>
      </c>
      <c r="R48" s="314">
        <v>28</v>
      </c>
      <c r="S48" s="314">
        <v>12</v>
      </c>
      <c r="T48" s="314">
        <v>40</v>
      </c>
      <c r="U48" s="314">
        <v>7</v>
      </c>
      <c r="V48" s="314">
        <v>3</v>
      </c>
      <c r="W48" s="314">
        <v>10</v>
      </c>
      <c r="X48" s="315"/>
    </row>
    <row r="49" spans="1:24" ht="21" customHeight="1">
      <c r="A49" s="995" t="s">
        <v>208</v>
      </c>
      <c r="B49" s="996"/>
      <c r="C49" s="312">
        <v>4291</v>
      </c>
      <c r="D49" s="312">
        <v>3818</v>
      </c>
      <c r="E49" s="312">
        <v>445</v>
      </c>
      <c r="F49" s="312">
        <v>28</v>
      </c>
      <c r="G49" s="312">
        <v>3205</v>
      </c>
      <c r="H49" s="312">
        <v>1086</v>
      </c>
      <c r="I49" s="312">
        <v>4291</v>
      </c>
      <c r="J49" s="312">
        <v>0</v>
      </c>
      <c r="K49" s="312">
        <v>0</v>
      </c>
      <c r="L49" s="312">
        <v>0</v>
      </c>
      <c r="M49" s="312">
        <v>0</v>
      </c>
      <c r="N49" s="312">
        <v>0</v>
      </c>
      <c r="O49" s="312">
        <v>0</v>
      </c>
      <c r="P49" s="312">
        <v>0</v>
      </c>
      <c r="Q49" s="312">
        <v>3932</v>
      </c>
      <c r="R49" s="312">
        <v>99</v>
      </c>
      <c r="S49" s="312">
        <v>9</v>
      </c>
      <c r="T49" s="312">
        <v>108</v>
      </c>
      <c r="U49" s="312">
        <v>9</v>
      </c>
      <c r="V49" s="312">
        <v>0</v>
      </c>
      <c r="W49" s="312">
        <v>9</v>
      </c>
      <c r="X49" s="313"/>
    </row>
    <row r="50" spans="1:24" ht="21" customHeight="1">
      <c r="A50" s="995" t="s">
        <v>209</v>
      </c>
      <c r="B50" s="996"/>
      <c r="C50" s="312">
        <v>1849</v>
      </c>
      <c r="D50" s="312">
        <v>1597</v>
      </c>
      <c r="E50" s="312">
        <v>252</v>
      </c>
      <c r="F50" s="312">
        <v>0</v>
      </c>
      <c r="G50" s="312">
        <v>880</v>
      </c>
      <c r="H50" s="312">
        <v>761</v>
      </c>
      <c r="I50" s="312">
        <v>1641</v>
      </c>
      <c r="J50" s="312">
        <v>0</v>
      </c>
      <c r="K50" s="312">
        <v>0</v>
      </c>
      <c r="L50" s="312">
        <v>0</v>
      </c>
      <c r="M50" s="312">
        <v>0</v>
      </c>
      <c r="N50" s="312">
        <v>0</v>
      </c>
      <c r="O50" s="312">
        <v>0</v>
      </c>
      <c r="P50" s="312">
        <v>208</v>
      </c>
      <c r="Q50" s="312">
        <v>13</v>
      </c>
      <c r="R50" s="312">
        <v>13</v>
      </c>
      <c r="S50" s="312">
        <v>0</v>
      </c>
      <c r="T50" s="312">
        <v>13</v>
      </c>
      <c r="U50" s="312">
        <v>6</v>
      </c>
      <c r="V50" s="312">
        <v>0</v>
      </c>
      <c r="W50" s="312">
        <v>6</v>
      </c>
      <c r="X50" s="313"/>
    </row>
    <row r="51" spans="1:24" ht="21" customHeight="1">
      <c r="A51" s="995" t="s">
        <v>212</v>
      </c>
      <c r="B51" s="996"/>
      <c r="C51" s="312">
        <v>1809</v>
      </c>
      <c r="D51" s="312">
        <v>1800</v>
      </c>
      <c r="E51" s="312">
        <v>8</v>
      </c>
      <c r="F51" s="312">
        <v>1</v>
      </c>
      <c r="G51" s="312">
        <v>1451</v>
      </c>
      <c r="H51" s="312">
        <v>358</v>
      </c>
      <c r="I51" s="312">
        <v>1809</v>
      </c>
      <c r="J51" s="312">
        <v>0</v>
      </c>
      <c r="K51" s="312">
        <v>0</v>
      </c>
      <c r="L51" s="312">
        <v>0</v>
      </c>
      <c r="M51" s="312">
        <v>0</v>
      </c>
      <c r="N51" s="312">
        <v>0</v>
      </c>
      <c r="O51" s="312">
        <v>0</v>
      </c>
      <c r="P51" s="312">
        <v>0</v>
      </c>
      <c r="Q51" s="312">
        <v>663</v>
      </c>
      <c r="R51" s="312">
        <v>37</v>
      </c>
      <c r="S51" s="312">
        <v>0</v>
      </c>
      <c r="T51" s="312">
        <v>37</v>
      </c>
      <c r="U51" s="312">
        <v>7</v>
      </c>
      <c r="V51" s="312">
        <v>0</v>
      </c>
      <c r="W51" s="312">
        <v>7</v>
      </c>
      <c r="X51" s="313"/>
    </row>
    <row r="52" spans="1:24" ht="21" customHeight="1">
      <c r="A52" s="995" t="s">
        <v>210</v>
      </c>
      <c r="B52" s="996"/>
      <c r="C52" s="312">
        <v>3791</v>
      </c>
      <c r="D52" s="312">
        <v>3378</v>
      </c>
      <c r="E52" s="312">
        <v>413</v>
      </c>
      <c r="F52" s="312">
        <v>0</v>
      </c>
      <c r="G52" s="312">
        <v>2662</v>
      </c>
      <c r="H52" s="312">
        <v>1129</v>
      </c>
      <c r="I52" s="312">
        <v>3791</v>
      </c>
      <c r="J52" s="312">
        <v>0</v>
      </c>
      <c r="K52" s="312">
        <v>0</v>
      </c>
      <c r="L52" s="312">
        <v>0</v>
      </c>
      <c r="M52" s="312">
        <v>0</v>
      </c>
      <c r="N52" s="312">
        <v>0</v>
      </c>
      <c r="O52" s="312">
        <v>0</v>
      </c>
      <c r="P52" s="312">
        <v>0</v>
      </c>
      <c r="Q52" s="312">
        <v>2932</v>
      </c>
      <c r="R52" s="312">
        <v>69</v>
      </c>
      <c r="S52" s="312">
        <v>6</v>
      </c>
      <c r="T52" s="312">
        <v>75</v>
      </c>
      <c r="U52" s="312">
        <v>7</v>
      </c>
      <c r="V52" s="312">
        <v>2</v>
      </c>
      <c r="W52" s="312">
        <v>9</v>
      </c>
      <c r="X52" s="313"/>
    </row>
    <row r="53" spans="1:24" ht="21" customHeight="1" thickBot="1">
      <c r="A53" s="997" t="s">
        <v>213</v>
      </c>
      <c r="B53" s="998"/>
      <c r="C53" s="657">
        <v>5727</v>
      </c>
      <c r="D53" s="657">
        <v>4949</v>
      </c>
      <c r="E53" s="657">
        <v>586</v>
      </c>
      <c r="F53" s="657">
        <v>192</v>
      </c>
      <c r="G53" s="657">
        <v>4458</v>
      </c>
      <c r="H53" s="657">
        <v>1237</v>
      </c>
      <c r="I53" s="657">
        <v>5695</v>
      </c>
      <c r="J53" s="657">
        <v>8</v>
      </c>
      <c r="K53" s="657">
        <v>25</v>
      </c>
      <c r="L53" s="657">
        <v>33</v>
      </c>
      <c r="M53" s="657">
        <v>0</v>
      </c>
      <c r="N53" s="657">
        <v>0</v>
      </c>
      <c r="O53" s="657">
        <v>0</v>
      </c>
      <c r="P53" s="657">
        <v>0</v>
      </c>
      <c r="Q53" s="657">
        <v>4955</v>
      </c>
      <c r="R53" s="657">
        <v>110</v>
      </c>
      <c r="S53" s="657">
        <v>3</v>
      </c>
      <c r="T53" s="657">
        <v>113</v>
      </c>
      <c r="U53" s="657">
        <v>14</v>
      </c>
      <c r="V53" s="657">
        <v>6</v>
      </c>
      <c r="W53" s="657">
        <v>20</v>
      </c>
      <c r="X53" s="658"/>
    </row>
    <row r="54" spans="1:24" ht="21" customHeight="1" thickBot="1">
      <c r="A54" s="993" t="s">
        <v>48</v>
      </c>
      <c r="B54" s="994"/>
      <c r="C54" s="619">
        <f t="shared" ref="C54:W54" si="8">SUM(C5,C9,C16,C19,C24,C30:C32,C35:C37,C40,C43:C53)</f>
        <v>180038</v>
      </c>
      <c r="D54" s="659">
        <f t="shared" si="8"/>
        <v>161628</v>
      </c>
      <c r="E54" s="659">
        <f t="shared" si="8"/>
        <v>14318</v>
      </c>
      <c r="F54" s="659">
        <f t="shared" si="8"/>
        <v>4092</v>
      </c>
      <c r="G54" s="659">
        <f t="shared" si="8"/>
        <v>117463</v>
      </c>
      <c r="H54" s="659">
        <f t="shared" si="8"/>
        <v>52401</v>
      </c>
      <c r="I54" s="659">
        <f t="shared" si="8"/>
        <v>169864</v>
      </c>
      <c r="J54" s="659">
        <f t="shared" si="8"/>
        <v>8</v>
      </c>
      <c r="K54" s="659">
        <f t="shared" si="8"/>
        <v>25</v>
      </c>
      <c r="L54" s="659">
        <f t="shared" si="8"/>
        <v>33</v>
      </c>
      <c r="M54" s="659">
        <f t="shared" si="8"/>
        <v>3406</v>
      </c>
      <c r="N54" s="659">
        <f t="shared" si="8"/>
        <v>2662</v>
      </c>
      <c r="O54" s="659">
        <f t="shared" si="8"/>
        <v>8865</v>
      </c>
      <c r="P54" s="659">
        <f t="shared" si="8"/>
        <v>1277</v>
      </c>
      <c r="Q54" s="619">
        <f t="shared" si="8"/>
        <v>175921</v>
      </c>
      <c r="R54" s="659">
        <f t="shared" si="8"/>
        <v>3242</v>
      </c>
      <c r="S54" s="659">
        <f t="shared" si="8"/>
        <v>516</v>
      </c>
      <c r="T54" s="659">
        <f t="shared" si="8"/>
        <v>3758</v>
      </c>
      <c r="U54" s="659">
        <f t="shared" si="8"/>
        <v>406</v>
      </c>
      <c r="V54" s="659">
        <f t="shared" si="8"/>
        <v>70</v>
      </c>
      <c r="W54" s="659">
        <f t="shared" si="8"/>
        <v>476</v>
      </c>
      <c r="X54" s="635"/>
    </row>
    <row r="55" spans="1:24" ht="21" customHeight="1">
      <c r="A55" s="995" t="s">
        <v>214</v>
      </c>
      <c r="B55" s="1004"/>
      <c r="C55" s="660">
        <v>246</v>
      </c>
      <c r="D55" s="660">
        <v>188</v>
      </c>
      <c r="E55" s="660">
        <v>58</v>
      </c>
      <c r="F55" s="660">
        <v>0</v>
      </c>
      <c r="G55" s="660">
        <v>246</v>
      </c>
      <c r="H55" s="660">
        <v>0</v>
      </c>
      <c r="I55" s="660">
        <v>246</v>
      </c>
      <c r="J55" s="660">
        <v>0</v>
      </c>
      <c r="K55" s="660">
        <v>0</v>
      </c>
      <c r="L55" s="660">
        <v>0</v>
      </c>
      <c r="M55" s="660">
        <v>0</v>
      </c>
      <c r="N55" s="660">
        <v>0</v>
      </c>
      <c r="O55" s="660">
        <v>0</v>
      </c>
      <c r="P55" s="660">
        <v>0</v>
      </c>
      <c r="Q55" s="660">
        <v>143</v>
      </c>
      <c r="R55" s="660">
        <v>19</v>
      </c>
      <c r="S55" s="660">
        <v>5</v>
      </c>
      <c r="T55" s="660">
        <v>24</v>
      </c>
      <c r="U55" s="660">
        <v>10</v>
      </c>
      <c r="V55" s="660">
        <v>0</v>
      </c>
      <c r="W55" s="660">
        <v>10</v>
      </c>
      <c r="X55" s="661"/>
    </row>
    <row r="56" spans="1:24" ht="21" customHeight="1">
      <c r="A56" s="995" t="s">
        <v>215</v>
      </c>
      <c r="B56" s="1004"/>
      <c r="C56" s="662">
        <v>448</v>
      </c>
      <c r="D56" s="662"/>
      <c r="E56" s="662">
        <v>18</v>
      </c>
      <c r="F56" s="662">
        <v>430</v>
      </c>
      <c r="G56" s="662">
        <v>448</v>
      </c>
      <c r="H56" s="662"/>
      <c r="I56" s="662">
        <v>448</v>
      </c>
      <c r="J56" s="662"/>
      <c r="K56" s="662"/>
      <c r="L56" s="662">
        <v>0</v>
      </c>
      <c r="M56" s="662"/>
      <c r="N56" s="662"/>
      <c r="O56" s="662">
        <v>0</v>
      </c>
      <c r="P56" s="662"/>
      <c r="Q56" s="662"/>
      <c r="R56" s="662"/>
      <c r="S56" s="662"/>
      <c r="T56" s="662">
        <v>0</v>
      </c>
      <c r="U56" s="662"/>
      <c r="V56" s="662"/>
      <c r="W56" s="662">
        <v>0</v>
      </c>
      <c r="X56" s="663"/>
    </row>
    <row r="57" spans="1:24" ht="21" customHeight="1" thickBot="1">
      <c r="A57" s="997" t="s">
        <v>170</v>
      </c>
      <c r="B57" s="1001"/>
      <c r="C57" s="926">
        <v>12063</v>
      </c>
      <c r="D57" s="926">
        <v>9335</v>
      </c>
      <c r="E57" s="926">
        <v>2361</v>
      </c>
      <c r="F57" s="926">
        <v>367</v>
      </c>
      <c r="G57" s="926">
        <v>8902</v>
      </c>
      <c r="H57" s="926">
        <v>1607</v>
      </c>
      <c r="I57" s="926">
        <v>10509</v>
      </c>
      <c r="J57" s="926">
        <v>0</v>
      </c>
      <c r="K57" s="926">
        <v>0</v>
      </c>
      <c r="L57" s="926">
        <v>0</v>
      </c>
      <c r="M57" s="926">
        <v>0</v>
      </c>
      <c r="N57" s="926">
        <v>0</v>
      </c>
      <c r="O57" s="926">
        <v>0</v>
      </c>
      <c r="P57" s="926">
        <v>1554</v>
      </c>
      <c r="Q57" s="926">
        <v>3475</v>
      </c>
      <c r="R57" s="926">
        <v>164</v>
      </c>
      <c r="S57" s="926">
        <v>508</v>
      </c>
      <c r="T57" s="926">
        <v>672</v>
      </c>
      <c r="U57" s="926">
        <v>16</v>
      </c>
      <c r="V57" s="926">
        <v>52</v>
      </c>
      <c r="W57" s="926">
        <v>68</v>
      </c>
      <c r="X57" s="927"/>
    </row>
    <row r="58" spans="1:24" ht="21" customHeight="1" thickBot="1">
      <c r="A58" s="993" t="s">
        <v>144</v>
      </c>
      <c r="B58" s="994"/>
      <c r="C58" s="24">
        <f>SUM(C55:C57)</f>
        <v>12757</v>
      </c>
      <c r="D58" s="24">
        <f t="shared" ref="D58:W58" si="9">SUM(D55:D57)</f>
        <v>9523</v>
      </c>
      <c r="E58" s="24">
        <f t="shared" si="9"/>
        <v>2437</v>
      </c>
      <c r="F58" s="24">
        <f t="shared" si="9"/>
        <v>797</v>
      </c>
      <c r="G58" s="24">
        <f t="shared" si="9"/>
        <v>9596</v>
      </c>
      <c r="H58" s="24">
        <f t="shared" si="9"/>
        <v>1607</v>
      </c>
      <c r="I58" s="24">
        <f t="shared" si="9"/>
        <v>11203</v>
      </c>
      <c r="J58" s="24">
        <f t="shared" si="9"/>
        <v>0</v>
      </c>
      <c r="K58" s="24">
        <f t="shared" si="9"/>
        <v>0</v>
      </c>
      <c r="L58" s="24">
        <f t="shared" si="9"/>
        <v>0</v>
      </c>
      <c r="M58" s="24">
        <f t="shared" si="9"/>
        <v>0</v>
      </c>
      <c r="N58" s="24">
        <f t="shared" si="9"/>
        <v>0</v>
      </c>
      <c r="O58" s="24">
        <f t="shared" si="9"/>
        <v>0</v>
      </c>
      <c r="P58" s="24">
        <f t="shared" si="9"/>
        <v>1554</v>
      </c>
      <c r="Q58" s="24">
        <f t="shared" si="9"/>
        <v>3618</v>
      </c>
      <c r="R58" s="24">
        <f t="shared" si="9"/>
        <v>183</v>
      </c>
      <c r="S58" s="24">
        <f t="shared" si="9"/>
        <v>513</v>
      </c>
      <c r="T58" s="24">
        <f t="shared" si="9"/>
        <v>696</v>
      </c>
      <c r="U58" s="24">
        <f t="shared" si="9"/>
        <v>26</v>
      </c>
      <c r="V58" s="24">
        <f t="shared" si="9"/>
        <v>52</v>
      </c>
      <c r="W58" s="24">
        <f t="shared" si="9"/>
        <v>78</v>
      </c>
      <c r="X58" s="37"/>
    </row>
    <row r="59" spans="1:24" ht="21" customHeight="1" thickBot="1">
      <c r="A59" s="993" t="s">
        <v>11</v>
      </c>
      <c r="B59" s="994"/>
      <c r="C59" s="619">
        <f>C54+C58</f>
        <v>192795</v>
      </c>
      <c r="D59" s="619">
        <f t="shared" ref="D59:W59" si="10">D54+D58</f>
        <v>171151</v>
      </c>
      <c r="E59" s="619">
        <f t="shared" si="10"/>
        <v>16755</v>
      </c>
      <c r="F59" s="619">
        <f t="shared" si="10"/>
        <v>4889</v>
      </c>
      <c r="G59" s="619">
        <f t="shared" si="10"/>
        <v>127059</v>
      </c>
      <c r="H59" s="619">
        <f t="shared" si="10"/>
        <v>54008</v>
      </c>
      <c r="I59" s="619">
        <f t="shared" si="10"/>
        <v>181067</v>
      </c>
      <c r="J59" s="619">
        <f t="shared" si="10"/>
        <v>8</v>
      </c>
      <c r="K59" s="619">
        <f t="shared" si="10"/>
        <v>25</v>
      </c>
      <c r="L59" s="619">
        <f t="shared" si="10"/>
        <v>33</v>
      </c>
      <c r="M59" s="619">
        <f t="shared" si="10"/>
        <v>3406</v>
      </c>
      <c r="N59" s="619">
        <f t="shared" si="10"/>
        <v>2662</v>
      </c>
      <c r="O59" s="619">
        <f t="shared" si="10"/>
        <v>8865</v>
      </c>
      <c r="P59" s="619">
        <f t="shared" si="10"/>
        <v>2831</v>
      </c>
      <c r="Q59" s="619">
        <f t="shared" si="10"/>
        <v>179539</v>
      </c>
      <c r="R59" s="619">
        <f t="shared" si="10"/>
        <v>3425</v>
      </c>
      <c r="S59" s="619">
        <f t="shared" si="10"/>
        <v>1029</v>
      </c>
      <c r="T59" s="619">
        <f t="shared" si="10"/>
        <v>4454</v>
      </c>
      <c r="U59" s="619">
        <f t="shared" si="10"/>
        <v>432</v>
      </c>
      <c r="V59" s="619">
        <f t="shared" si="10"/>
        <v>122</v>
      </c>
      <c r="W59" s="619">
        <f t="shared" si="10"/>
        <v>554</v>
      </c>
      <c r="X59" s="635"/>
    </row>
    <row r="61" spans="1:24">
      <c r="D61" s="63"/>
    </row>
  </sheetData>
  <mergeCells count="33">
    <mergeCell ref="Q2:Q4"/>
    <mergeCell ref="M3:O3"/>
    <mergeCell ref="A5:B5"/>
    <mergeCell ref="A9:B9"/>
    <mergeCell ref="A2:B4"/>
    <mergeCell ref="C2:C4"/>
    <mergeCell ref="A16:B16"/>
    <mergeCell ref="A19:B19"/>
    <mergeCell ref="A24:B24"/>
    <mergeCell ref="A30:B30"/>
    <mergeCell ref="A31:B31"/>
    <mergeCell ref="A32:B32"/>
    <mergeCell ref="A35:B35"/>
    <mergeCell ref="A36:B36"/>
    <mergeCell ref="A37:B37"/>
    <mergeCell ref="A40:B40"/>
    <mergeCell ref="A43:B43"/>
    <mergeCell ref="A44:B44"/>
    <mergeCell ref="A45:B45"/>
    <mergeCell ref="A46:B46"/>
    <mergeCell ref="A47:B47"/>
    <mergeCell ref="A48:B48"/>
    <mergeCell ref="A49:B49"/>
    <mergeCell ref="A50:B50"/>
    <mergeCell ref="A57:B57"/>
    <mergeCell ref="A58:B58"/>
    <mergeCell ref="A59:B59"/>
    <mergeCell ref="A51:B51"/>
    <mergeCell ref="A52:B52"/>
    <mergeCell ref="A53:B53"/>
    <mergeCell ref="A54:B54"/>
    <mergeCell ref="A55:B55"/>
    <mergeCell ref="A56:B56"/>
  </mergeCells>
  <phoneticPr fontId="2"/>
  <printOptions horizontalCentered="1"/>
  <pageMargins left="0.78740157480314965" right="0.78740157480314965" top="0.78740157480314965" bottom="0.78740157480314965" header="0.51181102362204722" footer="0.51181102362204722"/>
  <pageSetup paperSize="9" scale="63" firstPageNumber="34" fitToWidth="2" orientation="portrait" useFirstPageNumber="1" r:id="rId1"/>
  <headerFooter alignWithMargins="0">
    <oddFooter>&amp;C&amp;"ＭＳ 明朝,標準"&amp;16&amp;P</oddFooter>
  </headerFooter>
  <colBreaks count="1" manualBreakCount="1">
    <brk id="16" max="58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L52"/>
  <sheetViews>
    <sheetView zoomScale="60" zoomScaleNormal="60" zoomScaleSheetLayoutView="87" workbookViewId="0">
      <selection activeCell="V8" sqref="V8"/>
    </sheetView>
  </sheetViews>
  <sheetFormatPr defaultColWidth="9" defaultRowHeight="13"/>
  <cols>
    <col min="1" max="1" width="10.36328125" style="10" customWidth="1"/>
    <col min="2" max="11" width="9.6328125" style="1" customWidth="1"/>
    <col min="12" max="14" width="9" style="1"/>
    <col min="15" max="15" width="10.36328125" style="1" customWidth="1"/>
    <col min="16" max="21" width="9" style="1"/>
    <col min="22" max="22" width="22.36328125" style="1" bestFit="1" customWidth="1"/>
    <col min="23" max="16384" width="9" style="1"/>
  </cols>
  <sheetData>
    <row r="1" spans="1:220" ht="17" thickBot="1">
      <c r="A1" s="72" t="s">
        <v>137</v>
      </c>
    </row>
    <row r="2" spans="1:220" ht="14.15" customHeight="1">
      <c r="A2" s="89" t="s">
        <v>0</v>
      </c>
      <c r="B2" s="788" t="s">
        <v>395</v>
      </c>
      <c r="C2" s="95"/>
      <c r="D2" s="95"/>
      <c r="E2" s="95"/>
      <c r="F2" s="95"/>
      <c r="G2" s="95" t="s">
        <v>24</v>
      </c>
      <c r="H2" s="95"/>
      <c r="I2" s="95" t="str">
        <f>蔵書Ⅱ!P1</f>
        <v>令和8年3月31日現在</v>
      </c>
      <c r="J2" s="95"/>
      <c r="K2" s="789"/>
      <c r="L2" s="95" t="s">
        <v>25</v>
      </c>
      <c r="M2" s="95"/>
      <c r="N2" s="95"/>
      <c r="O2" s="95"/>
      <c r="P2" s="95"/>
      <c r="Q2" s="95"/>
      <c r="R2" s="95"/>
      <c r="S2" s="95" t="s">
        <v>24</v>
      </c>
      <c r="T2" s="95" t="str">
        <f>(貸出サービス概況!AA1)</f>
        <v>令和7年</v>
      </c>
      <c r="U2" s="790"/>
      <c r="V2" s="96" t="s">
        <v>26</v>
      </c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HL2" s="6"/>
    </row>
    <row r="3" spans="1:220" ht="14.15" customHeight="1">
      <c r="A3" s="90"/>
      <c r="B3" s="77" t="s">
        <v>396</v>
      </c>
      <c r="C3" s="20"/>
      <c r="D3" s="20"/>
      <c r="E3" s="20"/>
      <c r="F3" s="20"/>
      <c r="G3" s="20"/>
      <c r="H3" s="21"/>
      <c r="I3" s="22"/>
      <c r="J3" s="28" t="s">
        <v>290</v>
      </c>
      <c r="K3" s="27" t="s">
        <v>291</v>
      </c>
      <c r="L3" s="77" t="s">
        <v>397</v>
      </c>
      <c r="M3" s="20"/>
      <c r="N3" s="20"/>
      <c r="O3" s="20"/>
      <c r="P3" s="20"/>
      <c r="Q3" s="20"/>
      <c r="R3" s="21"/>
      <c r="S3" s="21"/>
      <c r="T3" s="29" t="s">
        <v>290</v>
      </c>
      <c r="U3" s="40" t="s">
        <v>292</v>
      </c>
      <c r="V3" s="97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HL3" s="6"/>
    </row>
    <row r="4" spans="1:220" ht="14.15" customHeight="1">
      <c r="A4" s="90"/>
      <c r="B4" s="49" t="s">
        <v>27</v>
      </c>
      <c r="C4" s="49" t="s">
        <v>28</v>
      </c>
      <c r="D4" s="49" t="s">
        <v>29</v>
      </c>
      <c r="E4" s="49" t="s">
        <v>30</v>
      </c>
      <c r="F4" s="49" t="s">
        <v>31</v>
      </c>
      <c r="G4" s="49" t="s">
        <v>32</v>
      </c>
      <c r="H4" s="49" t="s">
        <v>6</v>
      </c>
      <c r="I4" s="50" t="s">
        <v>33</v>
      </c>
      <c r="J4" s="51" t="s">
        <v>175</v>
      </c>
      <c r="K4" s="50" t="s">
        <v>173</v>
      </c>
      <c r="L4" s="49" t="s">
        <v>27</v>
      </c>
      <c r="M4" s="49" t="s">
        <v>28</v>
      </c>
      <c r="N4" s="49" t="s">
        <v>29</v>
      </c>
      <c r="O4" s="49" t="s">
        <v>30</v>
      </c>
      <c r="P4" s="49" t="s">
        <v>31</v>
      </c>
      <c r="Q4" s="49" t="s">
        <v>32</v>
      </c>
      <c r="R4" s="49" t="s">
        <v>6</v>
      </c>
      <c r="S4" s="50" t="s">
        <v>33</v>
      </c>
      <c r="T4" s="51" t="s">
        <v>175</v>
      </c>
      <c r="U4" s="50" t="s">
        <v>174</v>
      </c>
      <c r="V4" s="98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HL4" s="6"/>
    </row>
    <row r="5" spans="1:220" ht="21.75" customHeight="1">
      <c r="A5" s="316" t="s">
        <v>254</v>
      </c>
      <c r="B5" s="317">
        <v>11803</v>
      </c>
      <c r="C5" s="317">
        <v>42</v>
      </c>
      <c r="D5" s="317">
        <v>42</v>
      </c>
      <c r="E5" s="317">
        <v>125</v>
      </c>
      <c r="F5" s="317">
        <v>0</v>
      </c>
      <c r="G5" s="317">
        <v>2651</v>
      </c>
      <c r="H5" s="317">
        <v>1021</v>
      </c>
      <c r="I5" s="317">
        <v>15684</v>
      </c>
      <c r="J5" s="317">
        <v>93</v>
      </c>
      <c r="K5" s="317">
        <v>731</v>
      </c>
      <c r="L5" s="317">
        <v>79</v>
      </c>
      <c r="M5" s="317">
        <v>0</v>
      </c>
      <c r="N5" s="317">
        <v>0</v>
      </c>
      <c r="O5" s="317">
        <v>0</v>
      </c>
      <c r="P5" s="317">
        <v>0</v>
      </c>
      <c r="Q5" s="317">
        <v>51</v>
      </c>
      <c r="R5" s="317">
        <v>0</v>
      </c>
      <c r="S5" s="317">
        <v>130</v>
      </c>
      <c r="T5" s="317">
        <v>12</v>
      </c>
      <c r="U5" s="317">
        <v>0</v>
      </c>
      <c r="V5" s="318"/>
    </row>
    <row r="6" spans="1:220" ht="21.75" customHeight="1">
      <c r="A6" s="90" t="s">
        <v>249</v>
      </c>
      <c r="B6" s="319">
        <v>2466</v>
      </c>
      <c r="C6" s="319">
        <v>0</v>
      </c>
      <c r="D6" s="319">
        <v>0</v>
      </c>
      <c r="E6" s="319">
        <v>14</v>
      </c>
      <c r="F6" s="319">
        <v>0</v>
      </c>
      <c r="G6" s="319">
        <v>1861</v>
      </c>
      <c r="H6" s="319">
        <v>0</v>
      </c>
      <c r="I6" s="319">
        <v>4341</v>
      </c>
      <c r="J6" s="319">
        <v>0</v>
      </c>
      <c r="K6" s="319">
        <v>0</v>
      </c>
      <c r="L6" s="319">
        <v>28</v>
      </c>
      <c r="M6" s="319">
        <v>0</v>
      </c>
      <c r="N6" s="319">
        <v>0</v>
      </c>
      <c r="O6" s="319">
        <v>0</v>
      </c>
      <c r="P6" s="319">
        <v>0</v>
      </c>
      <c r="Q6" s="319">
        <v>50</v>
      </c>
      <c r="R6" s="319">
        <v>0</v>
      </c>
      <c r="S6" s="319">
        <v>78</v>
      </c>
      <c r="T6" s="319">
        <v>0</v>
      </c>
      <c r="U6" s="319">
        <v>0</v>
      </c>
      <c r="V6" s="320"/>
    </row>
    <row r="7" spans="1:220" ht="21.75" customHeight="1">
      <c r="A7" s="90" t="s">
        <v>251</v>
      </c>
      <c r="B7" s="319">
        <v>18965</v>
      </c>
      <c r="C7" s="319">
        <v>0</v>
      </c>
      <c r="D7" s="319">
        <v>0</v>
      </c>
      <c r="E7" s="319">
        <v>53</v>
      </c>
      <c r="F7" s="319">
        <v>0</v>
      </c>
      <c r="G7" s="319">
        <v>5797</v>
      </c>
      <c r="H7" s="319">
        <v>0</v>
      </c>
      <c r="I7" s="319">
        <v>24815</v>
      </c>
      <c r="J7" s="319">
        <v>0</v>
      </c>
      <c r="K7" s="319">
        <v>0</v>
      </c>
      <c r="L7" s="319">
        <v>188</v>
      </c>
      <c r="M7" s="319">
        <v>0</v>
      </c>
      <c r="N7" s="319">
        <v>0</v>
      </c>
      <c r="O7" s="319">
        <v>0</v>
      </c>
      <c r="P7" s="319">
        <v>0</v>
      </c>
      <c r="Q7" s="319">
        <v>87</v>
      </c>
      <c r="R7" s="319">
        <v>0</v>
      </c>
      <c r="S7" s="319">
        <v>275</v>
      </c>
      <c r="T7" s="319">
        <v>0</v>
      </c>
      <c r="U7" s="319">
        <v>0</v>
      </c>
      <c r="V7" s="320"/>
    </row>
    <row r="8" spans="1:220" ht="21.75" customHeight="1">
      <c r="A8" s="90" t="s">
        <v>238</v>
      </c>
      <c r="B8" s="319">
        <v>57335</v>
      </c>
      <c r="C8" s="319">
        <v>0</v>
      </c>
      <c r="D8" s="319">
        <v>1</v>
      </c>
      <c r="E8" s="319">
        <v>3746</v>
      </c>
      <c r="F8" s="319">
        <v>0</v>
      </c>
      <c r="G8" s="319">
        <v>21786</v>
      </c>
      <c r="H8" s="319">
        <v>0</v>
      </c>
      <c r="I8" s="319">
        <v>82868</v>
      </c>
      <c r="J8" s="319">
        <v>25</v>
      </c>
      <c r="K8" s="319">
        <v>0</v>
      </c>
      <c r="L8" s="319">
        <v>1247</v>
      </c>
      <c r="M8" s="319">
        <v>0</v>
      </c>
      <c r="N8" s="319">
        <v>0</v>
      </c>
      <c r="O8" s="319">
        <v>0</v>
      </c>
      <c r="P8" s="319">
        <v>0</v>
      </c>
      <c r="Q8" s="319">
        <v>653</v>
      </c>
      <c r="R8" s="319">
        <v>0</v>
      </c>
      <c r="S8" s="319">
        <v>1900</v>
      </c>
      <c r="T8" s="319">
        <v>0</v>
      </c>
      <c r="U8" s="319">
        <v>0</v>
      </c>
      <c r="V8" s="320"/>
    </row>
    <row r="9" spans="1:220" ht="21.75" customHeight="1">
      <c r="A9" s="90" t="s">
        <v>239</v>
      </c>
      <c r="B9" s="319">
        <v>2043</v>
      </c>
      <c r="C9" s="319">
        <v>0</v>
      </c>
      <c r="D9" s="319">
        <v>7</v>
      </c>
      <c r="E9" s="319">
        <v>66</v>
      </c>
      <c r="F9" s="319">
        <v>0</v>
      </c>
      <c r="G9" s="319">
        <v>1546</v>
      </c>
      <c r="H9" s="319">
        <v>0</v>
      </c>
      <c r="I9" s="319">
        <v>3662</v>
      </c>
      <c r="J9" s="319">
        <v>0</v>
      </c>
      <c r="K9" s="319">
        <v>0</v>
      </c>
      <c r="L9" s="319">
        <v>43</v>
      </c>
      <c r="M9" s="319">
        <v>0</v>
      </c>
      <c r="N9" s="319">
        <v>0</v>
      </c>
      <c r="O9" s="319">
        <v>0</v>
      </c>
      <c r="P9" s="319">
        <v>0</v>
      </c>
      <c r="Q9" s="319">
        <v>41</v>
      </c>
      <c r="R9" s="319">
        <v>0</v>
      </c>
      <c r="S9" s="319">
        <v>84</v>
      </c>
      <c r="T9" s="319">
        <v>0</v>
      </c>
      <c r="U9" s="319">
        <v>0</v>
      </c>
      <c r="V9" s="320"/>
    </row>
    <row r="10" spans="1:220" ht="21.75" customHeight="1">
      <c r="A10" s="316" t="s">
        <v>131</v>
      </c>
      <c r="B10" s="317">
        <v>5463</v>
      </c>
      <c r="C10" s="317">
        <v>0</v>
      </c>
      <c r="D10" s="317">
        <v>2</v>
      </c>
      <c r="E10" s="317">
        <v>947</v>
      </c>
      <c r="F10" s="317">
        <v>0</v>
      </c>
      <c r="G10" s="317">
        <v>1902</v>
      </c>
      <c r="H10" s="317">
        <v>0</v>
      </c>
      <c r="I10" s="317">
        <v>8314</v>
      </c>
      <c r="J10" s="317">
        <v>0</v>
      </c>
      <c r="K10" s="317">
        <v>0</v>
      </c>
      <c r="L10" s="317">
        <v>84</v>
      </c>
      <c r="M10" s="317">
        <v>0</v>
      </c>
      <c r="N10" s="317">
        <v>0</v>
      </c>
      <c r="O10" s="317">
        <v>0</v>
      </c>
      <c r="P10" s="317">
        <v>0</v>
      </c>
      <c r="Q10" s="317">
        <v>72</v>
      </c>
      <c r="R10" s="317">
        <v>0</v>
      </c>
      <c r="S10" s="317">
        <v>156</v>
      </c>
      <c r="T10" s="317">
        <v>0</v>
      </c>
      <c r="U10" s="317">
        <v>0</v>
      </c>
      <c r="V10" s="318"/>
    </row>
    <row r="11" spans="1:220" ht="21.75" customHeight="1">
      <c r="A11" s="90" t="s">
        <v>132</v>
      </c>
      <c r="B11" s="319">
        <v>4445</v>
      </c>
      <c r="C11" s="319">
        <v>0</v>
      </c>
      <c r="D11" s="319">
        <v>0</v>
      </c>
      <c r="E11" s="319">
        <v>45</v>
      </c>
      <c r="F11" s="319">
        <v>0</v>
      </c>
      <c r="G11" s="319">
        <v>2199</v>
      </c>
      <c r="H11" s="319">
        <v>0</v>
      </c>
      <c r="I11" s="319">
        <v>6689</v>
      </c>
      <c r="J11" s="319">
        <v>0</v>
      </c>
      <c r="K11" s="319">
        <v>0</v>
      </c>
      <c r="L11" s="319">
        <v>92</v>
      </c>
      <c r="M11" s="319">
        <v>0</v>
      </c>
      <c r="N11" s="319">
        <v>0</v>
      </c>
      <c r="O11" s="319">
        <v>0</v>
      </c>
      <c r="P11" s="319">
        <v>0</v>
      </c>
      <c r="Q11" s="319">
        <v>41</v>
      </c>
      <c r="R11" s="319">
        <v>0</v>
      </c>
      <c r="S11" s="319">
        <v>133</v>
      </c>
      <c r="T11" s="319">
        <v>0</v>
      </c>
      <c r="U11" s="319">
        <v>0</v>
      </c>
      <c r="V11" s="320"/>
      <c r="W11" s="93"/>
    </row>
    <row r="12" spans="1:220" ht="21.75" customHeight="1">
      <c r="A12" s="90" t="s">
        <v>135</v>
      </c>
      <c r="B12" s="319">
        <v>1565</v>
      </c>
      <c r="C12" s="319">
        <v>0</v>
      </c>
      <c r="D12" s="319">
        <v>0</v>
      </c>
      <c r="E12" s="319">
        <v>101</v>
      </c>
      <c r="F12" s="319">
        <v>0</v>
      </c>
      <c r="G12" s="319">
        <v>1297</v>
      </c>
      <c r="H12" s="319">
        <v>0</v>
      </c>
      <c r="I12" s="319">
        <v>2963</v>
      </c>
      <c r="J12" s="319">
        <v>0</v>
      </c>
      <c r="K12" s="319">
        <v>0</v>
      </c>
      <c r="L12" s="319">
        <v>30</v>
      </c>
      <c r="M12" s="319">
        <v>0</v>
      </c>
      <c r="N12" s="319">
        <v>0</v>
      </c>
      <c r="O12" s="319">
        <v>0</v>
      </c>
      <c r="P12" s="319">
        <v>0</v>
      </c>
      <c r="Q12" s="319">
        <v>42</v>
      </c>
      <c r="R12" s="319">
        <v>0</v>
      </c>
      <c r="S12" s="319">
        <v>72</v>
      </c>
      <c r="T12" s="319">
        <v>0</v>
      </c>
      <c r="U12" s="319">
        <v>0</v>
      </c>
      <c r="V12" s="320"/>
    </row>
    <row r="13" spans="1:220" ht="21.75" customHeight="1">
      <c r="A13" s="90" t="s">
        <v>206</v>
      </c>
      <c r="B13" s="417">
        <v>1878</v>
      </c>
      <c r="C13" s="417">
        <v>0</v>
      </c>
      <c r="D13" s="417">
        <v>0</v>
      </c>
      <c r="E13" s="417">
        <v>3</v>
      </c>
      <c r="F13" s="417">
        <v>0</v>
      </c>
      <c r="G13" s="417">
        <v>1765</v>
      </c>
      <c r="H13" s="417">
        <v>0</v>
      </c>
      <c r="I13" s="417">
        <v>3646</v>
      </c>
      <c r="J13" s="417">
        <v>0</v>
      </c>
      <c r="K13" s="417">
        <v>0</v>
      </c>
      <c r="L13" s="417">
        <v>36</v>
      </c>
      <c r="M13" s="417">
        <v>0</v>
      </c>
      <c r="N13" s="417">
        <v>0</v>
      </c>
      <c r="O13" s="417">
        <v>0</v>
      </c>
      <c r="P13" s="417">
        <v>0</v>
      </c>
      <c r="Q13" s="417">
        <v>64</v>
      </c>
      <c r="R13" s="417">
        <v>0</v>
      </c>
      <c r="S13" s="417">
        <v>100</v>
      </c>
      <c r="T13" s="417">
        <v>0</v>
      </c>
      <c r="U13" s="417">
        <v>0</v>
      </c>
      <c r="V13" s="418"/>
    </row>
    <row r="14" spans="1:220" ht="21.75" customHeight="1">
      <c r="A14" s="442" t="s">
        <v>133</v>
      </c>
      <c r="B14" s="443">
        <v>2775</v>
      </c>
      <c r="C14" s="443">
        <v>6646</v>
      </c>
      <c r="D14" s="443">
        <v>1</v>
      </c>
      <c r="E14" s="443">
        <v>50</v>
      </c>
      <c r="F14" s="443">
        <v>0</v>
      </c>
      <c r="G14" s="443">
        <v>1516</v>
      </c>
      <c r="H14" s="443">
        <v>0</v>
      </c>
      <c r="I14" s="443">
        <v>10988</v>
      </c>
      <c r="J14" s="443">
        <v>263</v>
      </c>
      <c r="K14" s="443">
        <v>369</v>
      </c>
      <c r="L14" s="443">
        <v>134</v>
      </c>
      <c r="M14" s="443">
        <v>0</v>
      </c>
      <c r="N14" s="443">
        <v>0</v>
      </c>
      <c r="O14" s="443">
        <v>0</v>
      </c>
      <c r="P14" s="443">
        <v>0</v>
      </c>
      <c r="Q14" s="443">
        <v>31</v>
      </c>
      <c r="R14" s="443">
        <v>0</v>
      </c>
      <c r="S14" s="443">
        <v>165</v>
      </c>
      <c r="T14" s="443">
        <v>0</v>
      </c>
      <c r="U14" s="443">
        <v>0</v>
      </c>
      <c r="V14" s="444"/>
    </row>
    <row r="15" spans="1:220" ht="21.75" customHeight="1">
      <c r="A15" s="316" t="s">
        <v>240</v>
      </c>
      <c r="B15" s="317">
        <v>2321</v>
      </c>
      <c r="C15" s="317">
        <v>0</v>
      </c>
      <c r="D15" s="317">
        <v>0</v>
      </c>
      <c r="E15" s="317">
        <v>17</v>
      </c>
      <c r="F15" s="317">
        <v>0</v>
      </c>
      <c r="G15" s="317">
        <v>903</v>
      </c>
      <c r="H15" s="317">
        <v>0</v>
      </c>
      <c r="I15" s="317">
        <v>3241</v>
      </c>
      <c r="J15" s="317">
        <v>19</v>
      </c>
      <c r="K15" s="317">
        <v>0</v>
      </c>
      <c r="L15" s="317">
        <v>70</v>
      </c>
      <c r="M15" s="317">
        <v>0</v>
      </c>
      <c r="N15" s="317">
        <v>0</v>
      </c>
      <c r="O15" s="317">
        <v>0</v>
      </c>
      <c r="P15" s="317">
        <v>0</v>
      </c>
      <c r="Q15" s="317">
        <v>35</v>
      </c>
      <c r="R15" s="317">
        <v>0</v>
      </c>
      <c r="S15" s="317">
        <v>105</v>
      </c>
      <c r="T15" s="317">
        <v>0</v>
      </c>
      <c r="U15" s="317">
        <v>0</v>
      </c>
      <c r="V15" s="318"/>
    </row>
    <row r="16" spans="1:220" ht="21.75" customHeight="1">
      <c r="A16" s="90" t="s">
        <v>232</v>
      </c>
      <c r="B16" s="319">
        <v>9909</v>
      </c>
      <c r="C16" s="319">
        <v>0</v>
      </c>
      <c r="D16" s="319">
        <v>116</v>
      </c>
      <c r="E16" s="319">
        <v>930</v>
      </c>
      <c r="F16" s="319">
        <v>0</v>
      </c>
      <c r="G16" s="319">
        <v>3914</v>
      </c>
      <c r="H16" s="319">
        <v>1480</v>
      </c>
      <c r="I16" s="319">
        <v>16349</v>
      </c>
      <c r="J16" s="319">
        <v>197</v>
      </c>
      <c r="K16" s="319">
        <v>0</v>
      </c>
      <c r="L16" s="319">
        <v>261</v>
      </c>
      <c r="M16" s="319">
        <v>0</v>
      </c>
      <c r="N16" s="319">
        <v>0</v>
      </c>
      <c r="O16" s="319">
        <v>0</v>
      </c>
      <c r="P16" s="319">
        <v>0</v>
      </c>
      <c r="Q16" s="319">
        <v>122</v>
      </c>
      <c r="R16" s="319">
        <v>19</v>
      </c>
      <c r="S16" s="319">
        <v>402</v>
      </c>
      <c r="T16" s="319">
        <v>18</v>
      </c>
      <c r="U16" s="319">
        <v>0</v>
      </c>
      <c r="V16" s="320"/>
      <c r="W16" s="93"/>
    </row>
    <row r="17" spans="1:22" ht="21.75" customHeight="1">
      <c r="A17" s="90" t="s">
        <v>218</v>
      </c>
      <c r="B17" s="319">
        <v>3604</v>
      </c>
      <c r="C17" s="319">
        <v>0</v>
      </c>
      <c r="D17" s="319">
        <v>1</v>
      </c>
      <c r="E17" s="319">
        <v>85</v>
      </c>
      <c r="F17" s="319">
        <v>0</v>
      </c>
      <c r="G17" s="319">
        <v>2035</v>
      </c>
      <c r="H17" s="319">
        <v>0</v>
      </c>
      <c r="I17" s="319">
        <v>5725</v>
      </c>
      <c r="J17" s="417">
        <v>12</v>
      </c>
      <c r="K17" s="417" t="s">
        <v>136</v>
      </c>
      <c r="L17" s="417">
        <v>81</v>
      </c>
      <c r="M17" s="417">
        <v>0</v>
      </c>
      <c r="N17" s="417">
        <v>0</v>
      </c>
      <c r="O17" s="417">
        <v>0</v>
      </c>
      <c r="P17" s="417">
        <v>0</v>
      </c>
      <c r="Q17" s="417">
        <v>75</v>
      </c>
      <c r="R17" s="417">
        <v>0</v>
      </c>
      <c r="S17" s="417">
        <v>156</v>
      </c>
      <c r="T17" s="417">
        <v>0</v>
      </c>
      <c r="U17" s="319" t="s">
        <v>136</v>
      </c>
      <c r="V17" s="418"/>
    </row>
    <row r="18" spans="1:22" ht="21.75" customHeight="1">
      <c r="A18" s="90" t="s">
        <v>220</v>
      </c>
      <c r="B18" s="319">
        <v>5363</v>
      </c>
      <c r="C18" s="319">
        <v>0</v>
      </c>
      <c r="D18" s="319">
        <v>65</v>
      </c>
      <c r="E18" s="319">
        <v>293</v>
      </c>
      <c r="F18" s="319">
        <v>0</v>
      </c>
      <c r="G18" s="319">
        <v>2101</v>
      </c>
      <c r="H18" s="319">
        <v>0</v>
      </c>
      <c r="I18" s="319">
        <v>7822</v>
      </c>
      <c r="J18" s="319">
        <v>13</v>
      </c>
      <c r="K18" s="319">
        <v>0</v>
      </c>
      <c r="L18" s="319">
        <v>101</v>
      </c>
      <c r="M18" s="319">
        <v>0</v>
      </c>
      <c r="N18" s="319">
        <v>0</v>
      </c>
      <c r="O18" s="319">
        <v>0</v>
      </c>
      <c r="P18" s="319">
        <v>0</v>
      </c>
      <c r="Q18" s="319">
        <v>77</v>
      </c>
      <c r="R18" s="319">
        <v>0</v>
      </c>
      <c r="S18" s="319">
        <v>178</v>
      </c>
      <c r="T18" s="319">
        <v>0</v>
      </c>
      <c r="U18" s="319">
        <v>0</v>
      </c>
      <c r="V18" s="320"/>
    </row>
    <row r="19" spans="1:22" ht="21.75" customHeight="1">
      <c r="A19" s="442" t="s">
        <v>217</v>
      </c>
      <c r="B19" s="443">
        <v>4260</v>
      </c>
      <c r="C19" s="443">
        <v>0</v>
      </c>
      <c r="D19" s="443">
        <v>4</v>
      </c>
      <c r="E19" s="443">
        <v>498</v>
      </c>
      <c r="F19" s="443">
        <v>0</v>
      </c>
      <c r="G19" s="443">
        <v>2302</v>
      </c>
      <c r="H19" s="443">
        <v>0</v>
      </c>
      <c r="I19" s="443">
        <v>7064</v>
      </c>
      <c r="J19" s="443">
        <v>18</v>
      </c>
      <c r="K19" s="443">
        <v>0</v>
      </c>
      <c r="L19" s="443">
        <v>105</v>
      </c>
      <c r="M19" s="443">
        <v>0</v>
      </c>
      <c r="N19" s="443">
        <v>0</v>
      </c>
      <c r="O19" s="443">
        <v>0</v>
      </c>
      <c r="P19" s="443">
        <v>0</v>
      </c>
      <c r="Q19" s="443">
        <v>95</v>
      </c>
      <c r="R19" s="443">
        <v>0</v>
      </c>
      <c r="S19" s="443">
        <v>200</v>
      </c>
      <c r="T19" s="443">
        <v>0</v>
      </c>
      <c r="U19" s="443">
        <v>0</v>
      </c>
      <c r="V19" s="444"/>
    </row>
    <row r="20" spans="1:22" ht="21.75" customHeight="1">
      <c r="A20" s="316" t="s">
        <v>233</v>
      </c>
      <c r="B20" s="507">
        <v>10010</v>
      </c>
      <c r="C20" s="507">
        <v>0</v>
      </c>
      <c r="D20" s="507">
        <v>8</v>
      </c>
      <c r="E20" s="507">
        <v>247</v>
      </c>
      <c r="F20" s="507">
        <v>495</v>
      </c>
      <c r="G20" s="507">
        <v>4441</v>
      </c>
      <c r="H20" s="507">
        <v>0</v>
      </c>
      <c r="I20" s="507">
        <v>15201</v>
      </c>
      <c r="J20" s="507">
        <v>25</v>
      </c>
      <c r="K20" s="507">
        <v>685</v>
      </c>
      <c r="L20" s="507">
        <v>154</v>
      </c>
      <c r="M20" s="507">
        <v>0</v>
      </c>
      <c r="N20" s="507">
        <v>0</v>
      </c>
      <c r="O20" s="507">
        <v>0</v>
      </c>
      <c r="P20" s="507">
        <v>0</v>
      </c>
      <c r="Q20" s="507">
        <v>186</v>
      </c>
      <c r="R20" s="507">
        <v>0</v>
      </c>
      <c r="S20" s="507">
        <v>340</v>
      </c>
      <c r="T20" s="507">
        <v>0</v>
      </c>
      <c r="U20" s="507">
        <v>0</v>
      </c>
      <c r="V20" s="508"/>
    </row>
    <row r="21" spans="1:22" ht="21.75" customHeight="1">
      <c r="A21" s="90" t="s">
        <v>192</v>
      </c>
      <c r="B21" s="509">
        <v>2853</v>
      </c>
      <c r="C21" s="509">
        <v>0</v>
      </c>
      <c r="D21" s="509">
        <v>0</v>
      </c>
      <c r="E21" s="509">
        <v>123</v>
      </c>
      <c r="F21" s="509">
        <v>0</v>
      </c>
      <c r="G21" s="509">
        <v>1704</v>
      </c>
      <c r="H21" s="509">
        <v>0</v>
      </c>
      <c r="I21" s="509">
        <v>4680</v>
      </c>
      <c r="J21" s="509">
        <v>0</v>
      </c>
      <c r="K21" s="509">
        <v>0</v>
      </c>
      <c r="L21" s="509">
        <v>47</v>
      </c>
      <c r="M21" s="509">
        <v>0</v>
      </c>
      <c r="N21" s="509">
        <v>0</v>
      </c>
      <c r="O21" s="509">
        <v>0</v>
      </c>
      <c r="P21" s="509">
        <v>0</v>
      </c>
      <c r="Q21" s="509">
        <v>72</v>
      </c>
      <c r="R21" s="510">
        <v>0</v>
      </c>
      <c r="S21" s="509">
        <v>119</v>
      </c>
      <c r="T21" s="511">
        <v>0</v>
      </c>
      <c r="U21" s="511">
        <v>0</v>
      </c>
      <c r="V21" s="512"/>
    </row>
    <row r="22" spans="1:22" ht="21.75" customHeight="1">
      <c r="A22" s="90" t="s">
        <v>194</v>
      </c>
      <c r="B22" s="319">
        <v>8925</v>
      </c>
      <c r="C22" s="319">
        <v>0</v>
      </c>
      <c r="D22" s="319">
        <v>2</v>
      </c>
      <c r="E22" s="319">
        <v>40</v>
      </c>
      <c r="F22" s="319">
        <v>0</v>
      </c>
      <c r="G22" s="319">
        <v>3277</v>
      </c>
      <c r="H22" s="319">
        <v>0</v>
      </c>
      <c r="I22" s="319">
        <v>12244</v>
      </c>
      <c r="J22" s="319">
        <v>0</v>
      </c>
      <c r="K22" s="319">
        <v>0</v>
      </c>
      <c r="L22" s="319">
        <v>149</v>
      </c>
      <c r="M22" s="319">
        <v>0</v>
      </c>
      <c r="N22" s="319">
        <v>0</v>
      </c>
      <c r="O22" s="319">
        <v>0</v>
      </c>
      <c r="P22" s="319">
        <v>0</v>
      </c>
      <c r="Q22" s="319">
        <v>174</v>
      </c>
      <c r="R22" s="319">
        <v>0</v>
      </c>
      <c r="S22" s="319">
        <v>323</v>
      </c>
      <c r="T22" s="319">
        <v>0</v>
      </c>
      <c r="U22" s="319">
        <v>0</v>
      </c>
      <c r="V22" s="320"/>
    </row>
    <row r="23" spans="1:22" ht="21.75" customHeight="1">
      <c r="A23" s="90" t="s">
        <v>242</v>
      </c>
      <c r="B23" s="319">
        <v>2258</v>
      </c>
      <c r="C23" s="319">
        <v>0</v>
      </c>
      <c r="D23" s="319">
        <v>0</v>
      </c>
      <c r="E23" s="319">
        <v>388</v>
      </c>
      <c r="F23" s="319">
        <v>0</v>
      </c>
      <c r="G23" s="319">
        <v>1371</v>
      </c>
      <c r="H23" s="319">
        <v>0</v>
      </c>
      <c r="I23" s="319">
        <v>4017</v>
      </c>
      <c r="J23" s="319">
        <v>0</v>
      </c>
      <c r="K23" s="319">
        <v>0</v>
      </c>
      <c r="L23" s="319">
        <v>77</v>
      </c>
      <c r="M23" s="319">
        <v>0</v>
      </c>
      <c r="N23" s="319">
        <v>0</v>
      </c>
      <c r="O23" s="319">
        <v>0</v>
      </c>
      <c r="P23" s="319">
        <v>0</v>
      </c>
      <c r="Q23" s="319">
        <v>74</v>
      </c>
      <c r="R23" s="319">
        <v>0</v>
      </c>
      <c r="S23" s="319">
        <v>151</v>
      </c>
      <c r="T23" s="319">
        <v>0</v>
      </c>
      <c r="U23" s="319">
        <v>0</v>
      </c>
      <c r="V23" s="320"/>
    </row>
    <row r="24" spans="1:22" ht="21.75" customHeight="1">
      <c r="A24" s="90" t="s">
        <v>311</v>
      </c>
      <c r="B24" s="319">
        <v>0</v>
      </c>
      <c r="C24" s="319">
        <v>0</v>
      </c>
      <c r="D24" s="319">
        <v>0</v>
      </c>
      <c r="E24" s="319">
        <v>0</v>
      </c>
      <c r="F24" s="319">
        <v>0</v>
      </c>
      <c r="G24" s="319">
        <v>236</v>
      </c>
      <c r="H24" s="319">
        <v>0</v>
      </c>
      <c r="I24" s="319">
        <v>236</v>
      </c>
      <c r="J24" s="319">
        <v>0</v>
      </c>
      <c r="K24" s="319">
        <v>0</v>
      </c>
      <c r="L24" s="319">
        <v>0</v>
      </c>
      <c r="M24" s="319">
        <v>0</v>
      </c>
      <c r="N24" s="319">
        <v>0</v>
      </c>
      <c r="O24" s="319">
        <v>0</v>
      </c>
      <c r="P24" s="319">
        <v>0</v>
      </c>
      <c r="Q24" s="319">
        <v>13</v>
      </c>
      <c r="R24" s="319">
        <v>0</v>
      </c>
      <c r="S24" s="319">
        <v>13</v>
      </c>
      <c r="T24" s="319">
        <v>0</v>
      </c>
      <c r="U24" s="319">
        <v>0</v>
      </c>
      <c r="V24" s="320"/>
    </row>
    <row r="25" spans="1:22" ht="21.75" customHeight="1">
      <c r="A25" s="442" t="s">
        <v>195</v>
      </c>
      <c r="B25" s="443">
        <v>12864</v>
      </c>
      <c r="C25" s="443">
        <v>0</v>
      </c>
      <c r="D25" s="443">
        <v>719</v>
      </c>
      <c r="E25" s="443">
        <v>4311</v>
      </c>
      <c r="F25" s="443">
        <v>420</v>
      </c>
      <c r="G25" s="443">
        <v>2366</v>
      </c>
      <c r="H25" s="443">
        <v>0</v>
      </c>
      <c r="I25" s="443">
        <v>20680</v>
      </c>
      <c r="J25" s="443">
        <v>25</v>
      </c>
      <c r="K25" s="443">
        <v>528</v>
      </c>
      <c r="L25" s="443">
        <v>86</v>
      </c>
      <c r="M25" s="443">
        <v>0</v>
      </c>
      <c r="N25" s="443">
        <v>0</v>
      </c>
      <c r="O25" s="443">
        <v>0</v>
      </c>
      <c r="P25" s="443">
        <v>0</v>
      </c>
      <c r="Q25" s="443">
        <v>56</v>
      </c>
      <c r="R25" s="443">
        <v>0</v>
      </c>
      <c r="S25" s="443">
        <v>142</v>
      </c>
      <c r="T25" s="443">
        <v>0</v>
      </c>
      <c r="U25" s="443">
        <v>0</v>
      </c>
      <c r="V25" s="444"/>
    </row>
    <row r="26" spans="1:22" ht="21.75" customHeight="1">
      <c r="A26" s="316" t="s">
        <v>196</v>
      </c>
      <c r="B26" s="507">
        <v>7417</v>
      </c>
      <c r="C26" s="507">
        <v>0</v>
      </c>
      <c r="D26" s="507">
        <v>510</v>
      </c>
      <c r="E26" s="507">
        <v>3018</v>
      </c>
      <c r="F26" s="507">
        <v>560</v>
      </c>
      <c r="G26" s="507">
        <v>2223</v>
      </c>
      <c r="H26" s="507">
        <v>1630</v>
      </c>
      <c r="I26" s="507">
        <v>15358</v>
      </c>
      <c r="J26" s="507">
        <v>110</v>
      </c>
      <c r="K26" s="507">
        <v>0</v>
      </c>
      <c r="L26" s="507">
        <v>117</v>
      </c>
      <c r="M26" s="507">
        <v>0</v>
      </c>
      <c r="N26" s="507">
        <v>0</v>
      </c>
      <c r="O26" s="507">
        <v>0</v>
      </c>
      <c r="P26" s="507">
        <v>0</v>
      </c>
      <c r="Q26" s="507">
        <v>97</v>
      </c>
      <c r="R26" s="507">
        <v>0</v>
      </c>
      <c r="S26" s="507">
        <v>214</v>
      </c>
      <c r="T26" s="507">
        <v>0</v>
      </c>
      <c r="U26" s="507">
        <v>0</v>
      </c>
      <c r="V26" s="553"/>
    </row>
    <row r="27" spans="1:22" ht="21.75" customHeight="1">
      <c r="A27" s="90" t="s">
        <v>197</v>
      </c>
      <c r="B27" s="319">
        <v>8125</v>
      </c>
      <c r="C27" s="319">
        <v>1195</v>
      </c>
      <c r="D27" s="319">
        <v>59</v>
      </c>
      <c r="E27" s="319">
        <v>0</v>
      </c>
      <c r="F27" s="319">
        <v>0</v>
      </c>
      <c r="G27" s="319">
        <v>3815</v>
      </c>
      <c r="H27" s="319">
        <v>0</v>
      </c>
      <c r="I27" s="319">
        <v>13194</v>
      </c>
      <c r="J27" s="319">
        <v>0</v>
      </c>
      <c r="K27" s="319">
        <v>0</v>
      </c>
      <c r="L27" s="319">
        <v>80</v>
      </c>
      <c r="M27" s="319">
        <v>0</v>
      </c>
      <c r="N27" s="319">
        <v>0</v>
      </c>
      <c r="O27" s="319">
        <v>0</v>
      </c>
      <c r="P27" s="319">
        <v>0</v>
      </c>
      <c r="Q27" s="319">
        <v>140</v>
      </c>
      <c r="R27" s="319">
        <v>0</v>
      </c>
      <c r="S27" s="319">
        <v>220</v>
      </c>
      <c r="T27" s="319">
        <v>0</v>
      </c>
      <c r="U27" s="319">
        <v>0</v>
      </c>
      <c r="V27" s="320"/>
    </row>
    <row r="28" spans="1:22" ht="21.75" customHeight="1">
      <c r="A28" s="90" t="s">
        <v>198</v>
      </c>
      <c r="B28" s="319">
        <v>54</v>
      </c>
      <c r="C28" s="319">
        <v>0</v>
      </c>
      <c r="D28" s="319">
        <v>0</v>
      </c>
      <c r="E28" s="319">
        <v>3</v>
      </c>
      <c r="F28" s="319">
        <v>0</v>
      </c>
      <c r="G28" s="319">
        <v>690</v>
      </c>
      <c r="H28" s="319">
        <v>0</v>
      </c>
      <c r="I28" s="319">
        <v>747</v>
      </c>
      <c r="J28" s="319">
        <v>0</v>
      </c>
      <c r="K28" s="319">
        <v>0</v>
      </c>
      <c r="L28" s="319">
        <v>0</v>
      </c>
      <c r="M28" s="319">
        <v>0</v>
      </c>
      <c r="N28" s="319">
        <v>0</v>
      </c>
      <c r="O28" s="319">
        <v>0</v>
      </c>
      <c r="P28" s="319">
        <v>0</v>
      </c>
      <c r="Q28" s="319">
        <v>34</v>
      </c>
      <c r="R28" s="319">
        <v>0</v>
      </c>
      <c r="S28" s="319">
        <v>34</v>
      </c>
      <c r="T28" s="319">
        <v>0</v>
      </c>
      <c r="U28" s="319">
        <v>0</v>
      </c>
      <c r="V28" s="320"/>
    </row>
    <row r="29" spans="1:22" ht="21.75" customHeight="1">
      <c r="A29" s="90" t="s">
        <v>199</v>
      </c>
      <c r="B29" s="319">
        <v>7731</v>
      </c>
      <c r="C29" s="319">
        <v>0</v>
      </c>
      <c r="D29" s="319">
        <v>240</v>
      </c>
      <c r="E29" s="319">
        <v>0</v>
      </c>
      <c r="F29" s="319">
        <v>0</v>
      </c>
      <c r="G29" s="319">
        <v>3719</v>
      </c>
      <c r="H29" s="319">
        <v>0</v>
      </c>
      <c r="I29" s="319">
        <v>11690</v>
      </c>
      <c r="J29" s="319">
        <v>57</v>
      </c>
      <c r="K29" s="319">
        <v>0</v>
      </c>
      <c r="L29" s="319">
        <v>117</v>
      </c>
      <c r="M29" s="319">
        <v>0</v>
      </c>
      <c r="N29" s="319">
        <v>0</v>
      </c>
      <c r="O29" s="319">
        <v>0</v>
      </c>
      <c r="P29" s="319">
        <v>0</v>
      </c>
      <c r="Q29" s="319">
        <v>154</v>
      </c>
      <c r="R29" s="319">
        <v>0</v>
      </c>
      <c r="S29" s="319">
        <v>271</v>
      </c>
      <c r="T29" s="319">
        <v>4</v>
      </c>
      <c r="U29" s="319">
        <v>0</v>
      </c>
      <c r="V29" s="320"/>
    </row>
    <row r="30" spans="1:22" ht="21.75" customHeight="1">
      <c r="A30" s="442" t="s">
        <v>200</v>
      </c>
      <c r="B30" s="443">
        <v>1573</v>
      </c>
      <c r="C30" s="443">
        <v>0</v>
      </c>
      <c r="D30" s="443">
        <v>214</v>
      </c>
      <c r="E30" s="443">
        <v>828</v>
      </c>
      <c r="F30" s="443">
        <v>0</v>
      </c>
      <c r="G30" s="443">
        <v>1183</v>
      </c>
      <c r="H30" s="443">
        <v>11</v>
      </c>
      <c r="I30" s="443">
        <v>3809</v>
      </c>
      <c r="J30" s="443">
        <v>472</v>
      </c>
      <c r="K30" s="443">
        <v>0</v>
      </c>
      <c r="L30" s="443">
        <v>37</v>
      </c>
      <c r="M30" s="443">
        <v>0</v>
      </c>
      <c r="N30" s="443">
        <v>0</v>
      </c>
      <c r="O30" s="443">
        <v>0</v>
      </c>
      <c r="P30" s="443">
        <v>0</v>
      </c>
      <c r="Q30" s="443">
        <v>37</v>
      </c>
      <c r="R30" s="443">
        <v>0</v>
      </c>
      <c r="S30" s="443">
        <v>74</v>
      </c>
      <c r="T30" s="443">
        <v>24</v>
      </c>
      <c r="U30" s="443">
        <v>0</v>
      </c>
      <c r="V30" s="444"/>
    </row>
    <row r="31" spans="1:22" ht="21.75" customHeight="1">
      <c r="A31" s="316" t="s">
        <v>201</v>
      </c>
      <c r="B31" s="317">
        <v>167</v>
      </c>
      <c r="C31" s="317">
        <v>0</v>
      </c>
      <c r="D31" s="317">
        <v>0</v>
      </c>
      <c r="E31" s="317">
        <v>0</v>
      </c>
      <c r="F31" s="317">
        <v>0</v>
      </c>
      <c r="G31" s="317">
        <v>320</v>
      </c>
      <c r="H31" s="317">
        <v>0</v>
      </c>
      <c r="I31" s="317">
        <v>487</v>
      </c>
      <c r="J31" s="317">
        <v>0</v>
      </c>
      <c r="K31" s="317">
        <v>0</v>
      </c>
      <c r="L31" s="317">
        <v>0</v>
      </c>
      <c r="M31" s="317">
        <v>0</v>
      </c>
      <c r="N31" s="317">
        <v>0</v>
      </c>
      <c r="O31" s="317">
        <v>0</v>
      </c>
      <c r="P31" s="317">
        <v>0</v>
      </c>
      <c r="Q31" s="317">
        <v>11</v>
      </c>
      <c r="R31" s="317">
        <v>0</v>
      </c>
      <c r="S31" s="317">
        <v>11</v>
      </c>
      <c r="T31" s="317">
        <v>0</v>
      </c>
      <c r="U31" s="317">
        <v>0</v>
      </c>
      <c r="V31" s="318"/>
    </row>
    <row r="32" spans="1:22" ht="21.75" customHeight="1">
      <c r="A32" s="90" t="s">
        <v>223</v>
      </c>
      <c r="B32" s="319">
        <v>2849</v>
      </c>
      <c r="C32" s="319">
        <v>0</v>
      </c>
      <c r="D32" s="319">
        <v>0</v>
      </c>
      <c r="E32" s="319">
        <v>34</v>
      </c>
      <c r="F32" s="319">
        <v>0</v>
      </c>
      <c r="G32" s="319">
        <v>985</v>
      </c>
      <c r="H32" s="319">
        <v>0</v>
      </c>
      <c r="I32" s="319">
        <v>3868</v>
      </c>
      <c r="J32" s="319">
        <v>0</v>
      </c>
      <c r="K32" s="319">
        <v>0</v>
      </c>
      <c r="L32" s="319">
        <v>21</v>
      </c>
      <c r="M32" s="319">
        <v>0</v>
      </c>
      <c r="N32" s="319">
        <v>0</v>
      </c>
      <c r="O32" s="319">
        <v>0</v>
      </c>
      <c r="P32" s="319">
        <v>0</v>
      </c>
      <c r="Q32" s="319">
        <v>10</v>
      </c>
      <c r="R32" s="319">
        <v>0</v>
      </c>
      <c r="S32" s="319">
        <v>31</v>
      </c>
      <c r="T32" s="319">
        <v>0</v>
      </c>
      <c r="U32" s="319">
        <v>0</v>
      </c>
      <c r="V32" s="320"/>
    </row>
    <row r="33" spans="1:23" ht="21.75" customHeight="1">
      <c r="A33" s="90" t="s">
        <v>202</v>
      </c>
      <c r="B33" s="319">
        <v>6690</v>
      </c>
      <c r="C33" s="319">
        <v>0</v>
      </c>
      <c r="D33" s="319">
        <v>18</v>
      </c>
      <c r="E33" s="319">
        <v>2092</v>
      </c>
      <c r="F33" s="319">
        <v>78</v>
      </c>
      <c r="G33" s="319">
        <v>2620</v>
      </c>
      <c r="H33" s="319">
        <v>0</v>
      </c>
      <c r="I33" s="319">
        <v>11498</v>
      </c>
      <c r="J33" s="319">
        <v>11</v>
      </c>
      <c r="K33" s="319">
        <v>0</v>
      </c>
      <c r="L33" s="319">
        <v>0</v>
      </c>
      <c r="M33" s="319">
        <v>0</v>
      </c>
      <c r="N33" s="319">
        <v>0</v>
      </c>
      <c r="O33" s="319">
        <v>0</v>
      </c>
      <c r="P33" s="319">
        <v>0</v>
      </c>
      <c r="Q33" s="319">
        <v>23</v>
      </c>
      <c r="R33" s="319">
        <v>0</v>
      </c>
      <c r="S33" s="319">
        <v>23</v>
      </c>
      <c r="T33" s="319">
        <v>0</v>
      </c>
      <c r="U33" s="319">
        <v>0</v>
      </c>
      <c r="V33" s="320"/>
    </row>
    <row r="34" spans="1:23" ht="21.75" customHeight="1">
      <c r="A34" s="90" t="s">
        <v>203</v>
      </c>
      <c r="B34" s="319">
        <v>8437</v>
      </c>
      <c r="C34" s="319">
        <v>0</v>
      </c>
      <c r="D34" s="319">
        <v>2</v>
      </c>
      <c r="E34" s="319">
        <v>3209</v>
      </c>
      <c r="F34" s="319">
        <v>0</v>
      </c>
      <c r="G34" s="319">
        <v>4778</v>
      </c>
      <c r="H34" s="319">
        <v>0</v>
      </c>
      <c r="I34" s="319">
        <v>16426</v>
      </c>
      <c r="J34" s="319">
        <v>11</v>
      </c>
      <c r="K34" s="319">
        <v>0</v>
      </c>
      <c r="L34" s="319">
        <v>0</v>
      </c>
      <c r="M34" s="319">
        <v>0</v>
      </c>
      <c r="N34" s="319">
        <v>0</v>
      </c>
      <c r="O34" s="319">
        <v>0</v>
      </c>
      <c r="P34" s="319">
        <v>0</v>
      </c>
      <c r="Q34" s="319">
        <v>29</v>
      </c>
      <c r="R34" s="319">
        <v>0</v>
      </c>
      <c r="S34" s="319">
        <v>29</v>
      </c>
      <c r="T34" s="319">
        <v>0</v>
      </c>
      <c r="U34" s="319">
        <v>0</v>
      </c>
      <c r="V34" s="320"/>
    </row>
    <row r="35" spans="1:23" ht="21.75" customHeight="1">
      <c r="A35" s="442" t="s">
        <v>205</v>
      </c>
      <c r="B35" s="443">
        <v>4776</v>
      </c>
      <c r="C35" s="443">
        <v>0</v>
      </c>
      <c r="D35" s="443">
        <v>0</v>
      </c>
      <c r="E35" s="443">
        <v>39</v>
      </c>
      <c r="F35" s="443">
        <v>0</v>
      </c>
      <c r="G35" s="443">
        <v>2847</v>
      </c>
      <c r="H35" s="443">
        <v>0</v>
      </c>
      <c r="I35" s="443">
        <v>7662</v>
      </c>
      <c r="J35" s="443">
        <v>0</v>
      </c>
      <c r="K35" s="443">
        <v>0</v>
      </c>
      <c r="L35" s="443">
        <v>124</v>
      </c>
      <c r="M35" s="443">
        <v>0</v>
      </c>
      <c r="N35" s="443">
        <v>0</v>
      </c>
      <c r="O35" s="443">
        <v>0</v>
      </c>
      <c r="P35" s="443">
        <v>0</v>
      </c>
      <c r="Q35" s="443">
        <v>107</v>
      </c>
      <c r="R35" s="443">
        <v>0</v>
      </c>
      <c r="S35" s="443">
        <v>231</v>
      </c>
      <c r="T35" s="319">
        <v>0</v>
      </c>
      <c r="U35" s="319">
        <v>0</v>
      </c>
      <c r="V35" s="444"/>
    </row>
    <row r="36" spans="1:23" ht="21.75" customHeight="1">
      <c r="A36" s="316" t="s">
        <v>269</v>
      </c>
      <c r="B36" s="317">
        <v>30</v>
      </c>
      <c r="C36" s="317">
        <v>0</v>
      </c>
      <c r="D36" s="317">
        <v>0</v>
      </c>
      <c r="E36" s="317">
        <v>0</v>
      </c>
      <c r="F36" s="317">
        <v>0</v>
      </c>
      <c r="G36" s="317">
        <v>60</v>
      </c>
      <c r="H36" s="317">
        <v>0</v>
      </c>
      <c r="I36" s="317">
        <v>90</v>
      </c>
      <c r="J36" s="317">
        <v>0</v>
      </c>
      <c r="K36" s="317">
        <v>0</v>
      </c>
      <c r="L36" s="317">
        <v>0</v>
      </c>
      <c r="M36" s="317">
        <v>0</v>
      </c>
      <c r="N36" s="317">
        <v>0</v>
      </c>
      <c r="O36" s="317">
        <v>0</v>
      </c>
      <c r="P36" s="317">
        <v>0</v>
      </c>
      <c r="Q36" s="317">
        <v>20</v>
      </c>
      <c r="R36" s="317">
        <v>0</v>
      </c>
      <c r="S36" s="317">
        <v>20</v>
      </c>
      <c r="T36" s="317">
        <v>0</v>
      </c>
      <c r="U36" s="317">
        <v>0</v>
      </c>
      <c r="V36" s="318"/>
    </row>
    <row r="37" spans="1:23" ht="21.75" customHeight="1">
      <c r="A37" s="90" t="s">
        <v>207</v>
      </c>
      <c r="B37" s="319">
        <v>141</v>
      </c>
      <c r="C37" s="319">
        <v>0</v>
      </c>
      <c r="D37" s="319">
        <v>0</v>
      </c>
      <c r="E37" s="319">
        <v>303</v>
      </c>
      <c r="F37" s="319">
        <v>0</v>
      </c>
      <c r="G37" s="319">
        <v>77</v>
      </c>
      <c r="H37" s="319">
        <v>0</v>
      </c>
      <c r="I37" s="319">
        <v>521</v>
      </c>
      <c r="J37" s="319">
        <v>0</v>
      </c>
      <c r="K37" s="319">
        <v>0</v>
      </c>
      <c r="L37" s="319">
        <v>0</v>
      </c>
      <c r="M37" s="319">
        <v>0</v>
      </c>
      <c r="N37" s="319">
        <v>0</v>
      </c>
      <c r="O37" s="319">
        <v>0</v>
      </c>
      <c r="P37" s="319">
        <v>0</v>
      </c>
      <c r="Q37" s="319">
        <v>0</v>
      </c>
      <c r="R37" s="319">
        <v>0</v>
      </c>
      <c r="S37" s="319">
        <v>0</v>
      </c>
      <c r="T37" s="319">
        <v>0</v>
      </c>
      <c r="U37" s="319">
        <v>0</v>
      </c>
      <c r="V37" s="320"/>
    </row>
    <row r="38" spans="1:23" ht="21.75" customHeight="1">
      <c r="A38" s="90" t="s">
        <v>211</v>
      </c>
      <c r="B38" s="319">
        <v>18</v>
      </c>
      <c r="C38" s="319">
        <v>0</v>
      </c>
      <c r="D38" s="319">
        <v>0</v>
      </c>
      <c r="E38" s="319">
        <v>0</v>
      </c>
      <c r="F38" s="319">
        <v>0</v>
      </c>
      <c r="G38" s="319">
        <v>80</v>
      </c>
      <c r="H38" s="319">
        <v>0</v>
      </c>
      <c r="I38" s="319">
        <v>98</v>
      </c>
      <c r="J38" s="319">
        <v>0</v>
      </c>
      <c r="K38" s="319">
        <v>0</v>
      </c>
      <c r="L38" s="319">
        <v>2</v>
      </c>
      <c r="M38" s="319">
        <v>0</v>
      </c>
      <c r="N38" s="319">
        <v>0</v>
      </c>
      <c r="O38" s="319">
        <v>0</v>
      </c>
      <c r="P38" s="319">
        <v>0</v>
      </c>
      <c r="Q38" s="319">
        <v>2</v>
      </c>
      <c r="R38" s="319">
        <v>0</v>
      </c>
      <c r="S38" s="319">
        <v>4</v>
      </c>
      <c r="T38" s="319">
        <v>0</v>
      </c>
      <c r="U38" s="319">
        <v>0</v>
      </c>
      <c r="V38" s="320"/>
    </row>
    <row r="39" spans="1:23" ht="21.75" customHeight="1">
      <c r="A39" s="601" t="s">
        <v>265</v>
      </c>
      <c r="B39" s="319">
        <v>8007</v>
      </c>
      <c r="C39" s="319">
        <v>0</v>
      </c>
      <c r="D39" s="319">
        <v>0</v>
      </c>
      <c r="E39" s="319">
        <v>50</v>
      </c>
      <c r="F39" s="319">
        <v>88</v>
      </c>
      <c r="G39" s="319">
        <v>2947</v>
      </c>
      <c r="H39" s="319">
        <v>0</v>
      </c>
      <c r="I39" s="319">
        <v>11092</v>
      </c>
      <c r="J39" s="319">
        <v>0</v>
      </c>
      <c r="K39" s="319">
        <v>0</v>
      </c>
      <c r="L39" s="319">
        <v>195</v>
      </c>
      <c r="M39" s="319">
        <v>0</v>
      </c>
      <c r="N39" s="319">
        <v>0</v>
      </c>
      <c r="O39" s="319">
        <v>0</v>
      </c>
      <c r="P39" s="319">
        <v>0</v>
      </c>
      <c r="Q39" s="319">
        <v>56</v>
      </c>
      <c r="R39" s="319">
        <v>0</v>
      </c>
      <c r="S39" s="319">
        <v>251</v>
      </c>
      <c r="T39" s="319">
        <v>0</v>
      </c>
      <c r="U39" s="319">
        <v>0</v>
      </c>
      <c r="V39" s="606"/>
    </row>
    <row r="40" spans="1:23" ht="21.75" customHeight="1">
      <c r="A40" s="90" t="s">
        <v>216</v>
      </c>
      <c r="B40" s="319">
        <v>4488</v>
      </c>
      <c r="C40" s="319">
        <v>0</v>
      </c>
      <c r="D40" s="319">
        <v>0</v>
      </c>
      <c r="E40" s="319">
        <v>0</v>
      </c>
      <c r="F40" s="319">
        <v>0</v>
      </c>
      <c r="G40" s="319">
        <v>378</v>
      </c>
      <c r="H40" s="319">
        <v>0</v>
      </c>
      <c r="I40" s="319">
        <v>4866</v>
      </c>
      <c r="J40" s="319">
        <v>0</v>
      </c>
      <c r="K40" s="319">
        <v>0</v>
      </c>
      <c r="L40" s="319">
        <v>52</v>
      </c>
      <c r="M40" s="319">
        <v>0</v>
      </c>
      <c r="N40" s="319">
        <v>0</v>
      </c>
      <c r="O40" s="319">
        <v>0</v>
      </c>
      <c r="P40" s="319">
        <v>0</v>
      </c>
      <c r="Q40" s="319">
        <v>4</v>
      </c>
      <c r="R40" s="319">
        <v>0</v>
      </c>
      <c r="S40" s="319">
        <v>56</v>
      </c>
      <c r="T40" s="319">
        <v>0</v>
      </c>
      <c r="U40" s="319">
        <v>0</v>
      </c>
      <c r="V40" s="83"/>
    </row>
    <row r="41" spans="1:23" ht="21.75" customHeight="1">
      <c r="A41" s="316" t="s">
        <v>208</v>
      </c>
      <c r="B41" s="317">
        <v>7679</v>
      </c>
      <c r="C41" s="317">
        <v>0</v>
      </c>
      <c r="D41" s="317">
        <v>0</v>
      </c>
      <c r="E41" s="317">
        <v>2804</v>
      </c>
      <c r="F41" s="317">
        <v>0</v>
      </c>
      <c r="G41" s="317">
        <v>2950</v>
      </c>
      <c r="H41" s="317">
        <v>0</v>
      </c>
      <c r="I41" s="317">
        <v>13433</v>
      </c>
      <c r="J41" s="317">
        <v>451</v>
      </c>
      <c r="K41" s="317">
        <v>0</v>
      </c>
      <c r="L41" s="317">
        <v>94</v>
      </c>
      <c r="M41" s="317">
        <v>0</v>
      </c>
      <c r="N41" s="317">
        <v>0</v>
      </c>
      <c r="O41" s="317">
        <v>0</v>
      </c>
      <c r="P41" s="317">
        <v>0</v>
      </c>
      <c r="Q41" s="317">
        <v>57</v>
      </c>
      <c r="R41" s="317">
        <v>0</v>
      </c>
      <c r="S41" s="317">
        <v>151</v>
      </c>
      <c r="T41" s="317">
        <v>12</v>
      </c>
      <c r="U41" s="317">
        <v>0</v>
      </c>
      <c r="V41" s="607"/>
    </row>
    <row r="42" spans="1:23" ht="21.75" customHeight="1">
      <c r="A42" s="90" t="s">
        <v>209</v>
      </c>
      <c r="B42" s="319">
        <v>0</v>
      </c>
      <c r="C42" s="319">
        <v>0</v>
      </c>
      <c r="D42" s="319">
        <v>0</v>
      </c>
      <c r="E42" s="319">
        <v>169</v>
      </c>
      <c r="F42" s="319">
        <v>165</v>
      </c>
      <c r="G42" s="319">
        <v>1735</v>
      </c>
      <c r="H42" s="319">
        <v>0</v>
      </c>
      <c r="I42" s="319">
        <v>2069</v>
      </c>
      <c r="J42" s="319">
        <v>0</v>
      </c>
      <c r="K42" s="319">
        <v>0</v>
      </c>
      <c r="L42" s="319">
        <v>0</v>
      </c>
      <c r="M42" s="319">
        <v>0</v>
      </c>
      <c r="N42" s="319">
        <v>0</v>
      </c>
      <c r="O42" s="319">
        <v>0</v>
      </c>
      <c r="P42" s="319">
        <v>0</v>
      </c>
      <c r="Q42" s="319">
        <v>60</v>
      </c>
      <c r="R42" s="319">
        <v>0</v>
      </c>
      <c r="S42" s="319">
        <v>60</v>
      </c>
      <c r="T42" s="319">
        <v>0</v>
      </c>
      <c r="U42" s="319">
        <v>0</v>
      </c>
      <c r="V42" s="664"/>
    </row>
    <row r="43" spans="1:23" ht="21.75" customHeight="1">
      <c r="A43" s="90" t="s">
        <v>212</v>
      </c>
      <c r="B43" s="319">
        <v>891</v>
      </c>
      <c r="C43" s="319">
        <v>0</v>
      </c>
      <c r="D43" s="319">
        <v>0</v>
      </c>
      <c r="E43" s="319">
        <v>25</v>
      </c>
      <c r="F43" s="319">
        <v>0</v>
      </c>
      <c r="G43" s="319">
        <v>1242</v>
      </c>
      <c r="H43" s="319">
        <v>0</v>
      </c>
      <c r="I43" s="319">
        <v>2158</v>
      </c>
      <c r="J43" s="319">
        <v>10</v>
      </c>
      <c r="K43" s="319">
        <v>0</v>
      </c>
      <c r="L43" s="319">
        <v>35</v>
      </c>
      <c r="M43" s="319">
        <v>0</v>
      </c>
      <c r="N43" s="319">
        <v>0</v>
      </c>
      <c r="O43" s="319">
        <v>0</v>
      </c>
      <c r="P43" s="319">
        <v>0</v>
      </c>
      <c r="Q43" s="319">
        <v>40</v>
      </c>
      <c r="R43" s="319">
        <v>0</v>
      </c>
      <c r="S43" s="319">
        <v>75</v>
      </c>
      <c r="T43" s="319">
        <v>0</v>
      </c>
      <c r="U43" s="319">
        <v>0</v>
      </c>
      <c r="V43" s="665"/>
    </row>
    <row r="44" spans="1:23" ht="21.75" customHeight="1">
      <c r="A44" s="90" t="s">
        <v>210</v>
      </c>
      <c r="B44" s="319">
        <v>4482</v>
      </c>
      <c r="C44" s="319">
        <v>0</v>
      </c>
      <c r="D44" s="319">
        <v>182</v>
      </c>
      <c r="E44" s="319">
        <v>122</v>
      </c>
      <c r="F44" s="319">
        <v>0</v>
      </c>
      <c r="G44" s="319">
        <v>3021</v>
      </c>
      <c r="H44" s="319">
        <v>0</v>
      </c>
      <c r="I44" s="319">
        <v>7807</v>
      </c>
      <c r="J44" s="319">
        <v>0</v>
      </c>
      <c r="K44" s="319">
        <v>0</v>
      </c>
      <c r="L44" s="319">
        <v>150</v>
      </c>
      <c r="M44" s="319">
        <v>0</v>
      </c>
      <c r="N44" s="319">
        <v>0</v>
      </c>
      <c r="O44" s="319">
        <v>0</v>
      </c>
      <c r="P44" s="319">
        <v>0</v>
      </c>
      <c r="Q44" s="319">
        <v>77</v>
      </c>
      <c r="R44" s="319">
        <v>0</v>
      </c>
      <c r="S44" s="319">
        <v>227</v>
      </c>
      <c r="T44" s="319">
        <v>0</v>
      </c>
      <c r="U44" s="319">
        <v>0</v>
      </c>
      <c r="V44" s="665"/>
    </row>
    <row r="45" spans="1:23" ht="21.75" customHeight="1" thickBot="1">
      <c r="A45" s="644" t="s">
        <v>213</v>
      </c>
      <c r="B45" s="666">
        <v>8363</v>
      </c>
      <c r="C45" s="666">
        <v>0</v>
      </c>
      <c r="D45" s="666">
        <v>472</v>
      </c>
      <c r="E45" s="666">
        <v>1915</v>
      </c>
      <c r="F45" s="666">
        <v>464</v>
      </c>
      <c r="G45" s="666">
        <v>2020</v>
      </c>
      <c r="H45" s="666">
        <v>0</v>
      </c>
      <c r="I45" s="666">
        <v>13234</v>
      </c>
      <c r="J45" s="666">
        <v>0</v>
      </c>
      <c r="K45" s="666">
        <v>0</v>
      </c>
      <c r="L45" s="666">
        <v>147</v>
      </c>
      <c r="M45" s="666">
        <v>0</v>
      </c>
      <c r="N45" s="666">
        <v>0</v>
      </c>
      <c r="O45" s="666">
        <v>0</v>
      </c>
      <c r="P45" s="666">
        <v>0</v>
      </c>
      <c r="Q45" s="666">
        <v>99</v>
      </c>
      <c r="R45" s="666">
        <v>0</v>
      </c>
      <c r="S45" s="666">
        <v>246</v>
      </c>
      <c r="T45" s="666">
        <v>0</v>
      </c>
      <c r="U45" s="666">
        <v>0</v>
      </c>
      <c r="V45" s="667"/>
    </row>
    <row r="46" spans="1:23" ht="21.75" customHeight="1" thickBot="1">
      <c r="A46" s="644" t="s">
        <v>48</v>
      </c>
      <c r="B46" s="629">
        <f>SUM(B5:B45)</f>
        <v>253023</v>
      </c>
      <c r="C46" s="629">
        <f t="shared" ref="C46:U46" si="0">SUM(C5:C45)</f>
        <v>7883</v>
      </c>
      <c r="D46" s="629">
        <f t="shared" si="0"/>
        <v>2665</v>
      </c>
      <c r="E46" s="629">
        <f t="shared" si="0"/>
        <v>26693</v>
      </c>
      <c r="F46" s="629">
        <f t="shared" si="0"/>
        <v>2270</v>
      </c>
      <c r="G46" s="629">
        <f t="shared" si="0"/>
        <v>104660</v>
      </c>
      <c r="H46" s="629">
        <f t="shared" si="0"/>
        <v>4142</v>
      </c>
      <c r="I46" s="629">
        <f t="shared" si="0"/>
        <v>401336</v>
      </c>
      <c r="J46" s="629">
        <f t="shared" si="0"/>
        <v>1812</v>
      </c>
      <c r="K46" s="629">
        <f t="shared" si="0"/>
        <v>2313</v>
      </c>
      <c r="L46" s="629">
        <f t="shared" si="0"/>
        <v>4263</v>
      </c>
      <c r="M46" s="629">
        <f t="shared" si="0"/>
        <v>0</v>
      </c>
      <c r="N46" s="629">
        <f t="shared" si="0"/>
        <v>0</v>
      </c>
      <c r="O46" s="629">
        <f t="shared" si="0"/>
        <v>0</v>
      </c>
      <c r="P46" s="629">
        <f t="shared" si="0"/>
        <v>0</v>
      </c>
      <c r="Q46" s="629">
        <f t="shared" si="0"/>
        <v>3168</v>
      </c>
      <c r="R46" s="629">
        <f t="shared" si="0"/>
        <v>19</v>
      </c>
      <c r="S46" s="629">
        <f t="shared" si="0"/>
        <v>7450</v>
      </c>
      <c r="T46" s="629">
        <f t="shared" si="0"/>
        <v>70</v>
      </c>
      <c r="U46" s="629">
        <f t="shared" si="0"/>
        <v>0</v>
      </c>
      <c r="V46" s="668"/>
    </row>
    <row r="47" spans="1:23" ht="21.65" customHeight="1">
      <c r="A47" s="650" t="s">
        <v>214</v>
      </c>
      <c r="B47" s="862">
        <v>7</v>
      </c>
      <c r="C47" s="862">
        <v>0</v>
      </c>
      <c r="D47" s="862">
        <v>3</v>
      </c>
      <c r="E47" s="862">
        <v>632</v>
      </c>
      <c r="F47" s="862">
        <v>0</v>
      </c>
      <c r="G47" s="862">
        <v>1025</v>
      </c>
      <c r="H47" s="862">
        <v>0</v>
      </c>
      <c r="I47" s="862">
        <v>1667</v>
      </c>
      <c r="J47" s="862">
        <v>18</v>
      </c>
      <c r="K47" s="862">
        <v>0</v>
      </c>
      <c r="L47" s="862">
        <v>0</v>
      </c>
      <c r="M47" s="862">
        <v>0</v>
      </c>
      <c r="N47" s="862">
        <v>0</v>
      </c>
      <c r="O47" s="862">
        <v>0</v>
      </c>
      <c r="P47" s="862">
        <v>0</v>
      </c>
      <c r="Q47" s="862">
        <v>40</v>
      </c>
      <c r="R47" s="862">
        <v>0</v>
      </c>
      <c r="S47" s="862">
        <v>40</v>
      </c>
      <c r="T47" s="862">
        <v>0</v>
      </c>
      <c r="U47" s="862">
        <v>0</v>
      </c>
      <c r="V47" s="863"/>
    </row>
    <row r="48" spans="1:23" ht="21.65" customHeight="1">
      <c r="A48" s="90" t="s">
        <v>215</v>
      </c>
      <c r="B48" s="864">
        <v>0</v>
      </c>
      <c r="C48" s="864">
        <v>0</v>
      </c>
      <c r="D48" s="864">
        <v>0</v>
      </c>
      <c r="E48" s="864">
        <v>0</v>
      </c>
      <c r="F48" s="864">
        <v>0</v>
      </c>
      <c r="G48" s="864">
        <v>0</v>
      </c>
      <c r="H48" s="864">
        <v>0</v>
      </c>
      <c r="I48" s="864">
        <v>0</v>
      </c>
      <c r="J48" s="864">
        <v>0</v>
      </c>
      <c r="K48" s="864">
        <v>0</v>
      </c>
      <c r="L48" s="864">
        <v>0</v>
      </c>
      <c r="M48" s="864">
        <v>0</v>
      </c>
      <c r="N48" s="864">
        <v>0</v>
      </c>
      <c r="O48" s="864">
        <v>0</v>
      </c>
      <c r="P48" s="864">
        <v>0</v>
      </c>
      <c r="Q48" s="865">
        <v>0</v>
      </c>
      <c r="R48" s="864">
        <v>0</v>
      </c>
      <c r="S48" s="864">
        <v>0</v>
      </c>
      <c r="T48" s="864">
        <v>0</v>
      </c>
      <c r="U48" s="864">
        <v>0</v>
      </c>
      <c r="V48" s="866"/>
      <c r="W48" s="94"/>
    </row>
    <row r="49" spans="1:22" ht="21.65" customHeight="1" thickBot="1">
      <c r="A49" s="644" t="s">
        <v>244</v>
      </c>
      <c r="B49" s="861">
        <v>27543</v>
      </c>
      <c r="C49" s="861">
        <v>13913</v>
      </c>
      <c r="D49" s="861">
        <v>96</v>
      </c>
      <c r="E49" s="861">
        <v>5393</v>
      </c>
      <c r="F49" s="861">
        <v>182</v>
      </c>
      <c r="G49" s="861">
        <v>2570</v>
      </c>
      <c r="H49" s="861"/>
      <c r="I49" s="861">
        <v>49697</v>
      </c>
      <c r="J49" s="861">
        <v>1629</v>
      </c>
      <c r="K49" s="861">
        <v>8092</v>
      </c>
      <c r="L49" s="861">
        <v>143</v>
      </c>
      <c r="M49" s="861">
        <v>0</v>
      </c>
      <c r="N49" s="861">
        <v>0</v>
      </c>
      <c r="O49" s="861">
        <v>0</v>
      </c>
      <c r="P49" s="861">
        <v>0</v>
      </c>
      <c r="Q49" s="861">
        <v>14</v>
      </c>
      <c r="R49" s="861">
        <v>0</v>
      </c>
      <c r="S49" s="861">
        <v>157</v>
      </c>
      <c r="T49" s="861">
        <v>25</v>
      </c>
      <c r="U49" s="861">
        <v>6</v>
      </c>
      <c r="V49" s="867"/>
    </row>
    <row r="50" spans="1:22" ht="21.65" customHeight="1" thickBot="1">
      <c r="A50" s="655" t="s">
        <v>144</v>
      </c>
      <c r="B50" s="619">
        <f>SUM(B47:B49)</f>
        <v>27550</v>
      </c>
      <c r="C50" s="619">
        <f t="shared" ref="C50:U50" si="1">SUM(C47:C49)</f>
        <v>13913</v>
      </c>
      <c r="D50" s="619">
        <f t="shared" si="1"/>
        <v>99</v>
      </c>
      <c r="E50" s="619">
        <f t="shared" si="1"/>
        <v>6025</v>
      </c>
      <c r="F50" s="619">
        <f t="shared" si="1"/>
        <v>182</v>
      </c>
      <c r="G50" s="619">
        <f t="shared" si="1"/>
        <v>3595</v>
      </c>
      <c r="H50" s="619">
        <f t="shared" si="1"/>
        <v>0</v>
      </c>
      <c r="I50" s="619">
        <f t="shared" si="1"/>
        <v>51364</v>
      </c>
      <c r="J50" s="619">
        <f t="shared" si="1"/>
        <v>1647</v>
      </c>
      <c r="K50" s="619">
        <f t="shared" si="1"/>
        <v>8092</v>
      </c>
      <c r="L50" s="619">
        <f t="shared" si="1"/>
        <v>143</v>
      </c>
      <c r="M50" s="619">
        <f t="shared" si="1"/>
        <v>0</v>
      </c>
      <c r="N50" s="619">
        <f t="shared" si="1"/>
        <v>0</v>
      </c>
      <c r="O50" s="619">
        <f t="shared" si="1"/>
        <v>0</v>
      </c>
      <c r="P50" s="619">
        <f t="shared" si="1"/>
        <v>0</v>
      </c>
      <c r="Q50" s="619">
        <f t="shared" si="1"/>
        <v>54</v>
      </c>
      <c r="R50" s="619">
        <f t="shared" si="1"/>
        <v>0</v>
      </c>
      <c r="S50" s="619">
        <f t="shared" si="1"/>
        <v>197</v>
      </c>
      <c r="T50" s="619">
        <f t="shared" si="1"/>
        <v>25</v>
      </c>
      <c r="U50" s="619">
        <f t="shared" si="1"/>
        <v>6</v>
      </c>
      <c r="V50" s="669"/>
    </row>
    <row r="51" spans="1:22" ht="21.65" customHeight="1" thickBot="1">
      <c r="A51" s="644" t="s">
        <v>11</v>
      </c>
      <c r="B51" s="629">
        <f>B46+B50</f>
        <v>280573</v>
      </c>
      <c r="C51" s="629">
        <f t="shared" ref="C51:U51" si="2">C46+C50</f>
        <v>21796</v>
      </c>
      <c r="D51" s="629">
        <f t="shared" si="2"/>
        <v>2764</v>
      </c>
      <c r="E51" s="629">
        <f t="shared" si="2"/>
        <v>32718</v>
      </c>
      <c r="F51" s="629">
        <f t="shared" si="2"/>
        <v>2452</v>
      </c>
      <c r="G51" s="629">
        <f t="shared" si="2"/>
        <v>108255</v>
      </c>
      <c r="H51" s="629">
        <f t="shared" si="2"/>
        <v>4142</v>
      </c>
      <c r="I51" s="629">
        <f t="shared" si="2"/>
        <v>452700</v>
      </c>
      <c r="J51" s="629">
        <f t="shared" si="2"/>
        <v>3459</v>
      </c>
      <c r="K51" s="629">
        <f t="shared" si="2"/>
        <v>10405</v>
      </c>
      <c r="L51" s="629">
        <f t="shared" si="2"/>
        <v>4406</v>
      </c>
      <c r="M51" s="629">
        <f t="shared" si="2"/>
        <v>0</v>
      </c>
      <c r="N51" s="629">
        <f t="shared" si="2"/>
        <v>0</v>
      </c>
      <c r="O51" s="629">
        <f t="shared" si="2"/>
        <v>0</v>
      </c>
      <c r="P51" s="629">
        <f t="shared" si="2"/>
        <v>0</v>
      </c>
      <c r="Q51" s="629">
        <f t="shared" si="2"/>
        <v>3222</v>
      </c>
      <c r="R51" s="629">
        <f t="shared" si="2"/>
        <v>19</v>
      </c>
      <c r="S51" s="629">
        <f t="shared" si="2"/>
        <v>7647</v>
      </c>
      <c r="T51" s="629">
        <f t="shared" si="2"/>
        <v>95</v>
      </c>
      <c r="U51" s="629">
        <f t="shared" si="2"/>
        <v>6</v>
      </c>
      <c r="V51" s="670"/>
    </row>
    <row r="52" spans="1:22">
      <c r="I52" s="41"/>
    </row>
  </sheetData>
  <phoneticPr fontId="2"/>
  <printOptions horizontalCentered="1"/>
  <pageMargins left="0.78740157480314965" right="0.78740157480314965" top="0.78740157480314965" bottom="0.78740157480314965" header="0.51181102362204722" footer="0.51181102362204722"/>
  <pageSetup paperSize="9" scale="71" firstPageNumber="36" fitToWidth="2" orientation="portrait" useFirstPageNumber="1" r:id="rId1"/>
  <headerFooter alignWithMargins="0">
    <oddFooter>&amp;C&amp;"ＭＳ 明朝,標準"&amp;14&amp;P</oddFooter>
  </headerFooter>
  <colBreaks count="1" manualBreakCount="1">
    <brk id="11" max="48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D50"/>
  <sheetViews>
    <sheetView view="pageBreakPreview" topLeftCell="A29" zoomScaleNormal="75" zoomScaleSheetLayoutView="100" workbookViewId="0">
      <selection activeCell="G21" sqref="G21"/>
    </sheetView>
  </sheetViews>
  <sheetFormatPr defaultColWidth="9" defaultRowHeight="13"/>
  <cols>
    <col min="1" max="1" width="10.26953125" style="10" customWidth="1"/>
    <col min="2" max="2" width="11.453125" style="1" customWidth="1"/>
    <col min="3" max="5" width="10.6328125" style="1" customWidth="1"/>
    <col min="6" max="6" width="12.08984375" style="1" customWidth="1"/>
    <col min="7" max="7" width="13.08984375" style="1" customWidth="1"/>
    <col min="8" max="8" width="39.08984375" style="1" customWidth="1"/>
    <col min="9" max="9" width="1.08984375" style="1" customWidth="1"/>
    <col min="10" max="10" width="10.26953125" style="1" customWidth="1"/>
    <col min="11" max="14" width="12.7265625" style="1" customWidth="1"/>
    <col min="15" max="15" width="47.7265625" style="1" customWidth="1"/>
    <col min="16" max="16384" width="9" style="1"/>
  </cols>
  <sheetData>
    <row r="1" spans="1:212" ht="14.5" thickBot="1">
      <c r="A1" s="71" t="s">
        <v>138</v>
      </c>
      <c r="H1" s="10" t="str">
        <f>貸出サービス概況!AA1</f>
        <v>令和7年</v>
      </c>
      <c r="J1" s="71" t="s">
        <v>360</v>
      </c>
      <c r="O1" s="10" t="str">
        <f>貸出サービス概況!AA1</f>
        <v>令和7年</v>
      </c>
    </row>
    <row r="2" spans="1:212" ht="14.15" customHeight="1">
      <c r="A2" s="89" t="s">
        <v>0</v>
      </c>
      <c r="B2" s="82" t="s">
        <v>348</v>
      </c>
      <c r="C2" s="82"/>
      <c r="D2" s="82"/>
      <c r="E2" s="82" t="s">
        <v>34</v>
      </c>
      <c r="F2" s="879" t="s">
        <v>349</v>
      </c>
      <c r="G2" s="879" t="s">
        <v>350</v>
      </c>
      <c r="H2" s="86" t="s">
        <v>351</v>
      </c>
      <c r="J2" s="89" t="s">
        <v>0</v>
      </c>
      <c r="K2" s="95" t="s">
        <v>355</v>
      </c>
      <c r="L2" s="95"/>
      <c r="M2" s="95"/>
      <c r="N2" s="95" t="s">
        <v>16</v>
      </c>
      <c r="O2" s="96" t="s">
        <v>398</v>
      </c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HD2" s="6"/>
    </row>
    <row r="3" spans="1:212" ht="14.15" customHeight="1">
      <c r="A3" s="90"/>
      <c r="B3" s="910" t="s">
        <v>352</v>
      </c>
      <c r="C3" s="910" t="s">
        <v>353</v>
      </c>
      <c r="D3" s="910" t="s">
        <v>354</v>
      </c>
      <c r="E3" s="928" t="s">
        <v>253</v>
      </c>
      <c r="F3" s="48"/>
      <c r="G3" s="48"/>
      <c r="H3" s="91" t="s">
        <v>266</v>
      </c>
      <c r="J3" s="90"/>
      <c r="K3" s="929" t="s">
        <v>356</v>
      </c>
      <c r="L3" s="929" t="s">
        <v>357</v>
      </c>
      <c r="M3" s="929" t="s">
        <v>358</v>
      </c>
      <c r="N3" s="930" t="s">
        <v>359</v>
      </c>
      <c r="O3" s="98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HD3" s="6"/>
    </row>
    <row r="4" spans="1:212" ht="21" customHeight="1">
      <c r="A4" s="316" t="s">
        <v>254</v>
      </c>
      <c r="B4" s="321">
        <v>148174</v>
      </c>
      <c r="C4" s="321">
        <v>15565</v>
      </c>
      <c r="D4" s="321">
        <v>10414</v>
      </c>
      <c r="E4" s="321">
        <v>174153</v>
      </c>
      <c r="F4" s="322">
        <v>0</v>
      </c>
      <c r="G4" s="322">
        <v>3</v>
      </c>
      <c r="H4" s="323" t="s">
        <v>414</v>
      </c>
      <c r="J4" s="316" t="s">
        <v>254</v>
      </c>
      <c r="K4" s="328">
        <v>230343</v>
      </c>
      <c r="L4" s="328">
        <v>6387</v>
      </c>
      <c r="M4" s="328">
        <v>14897</v>
      </c>
      <c r="N4" s="328">
        <v>251627</v>
      </c>
      <c r="O4" s="329"/>
    </row>
    <row r="5" spans="1:212" ht="21" customHeight="1">
      <c r="A5" s="90" t="s">
        <v>249</v>
      </c>
      <c r="B5" s="324" t="s">
        <v>413</v>
      </c>
      <c r="C5" s="324" t="s">
        <v>413</v>
      </c>
      <c r="D5" s="324" t="s">
        <v>413</v>
      </c>
      <c r="E5" s="324">
        <v>0</v>
      </c>
      <c r="F5" s="325">
        <v>0</v>
      </c>
      <c r="G5" s="325">
        <v>3</v>
      </c>
      <c r="H5" s="326" t="s">
        <v>423</v>
      </c>
      <c r="J5" s="90" t="s">
        <v>249</v>
      </c>
      <c r="K5" s="330">
        <v>111606</v>
      </c>
      <c r="L5" s="330">
        <v>6434</v>
      </c>
      <c r="M5" s="330">
        <v>68795</v>
      </c>
      <c r="N5" s="330">
        <v>186835</v>
      </c>
      <c r="O5" s="331"/>
    </row>
    <row r="6" spans="1:212" ht="21" customHeight="1">
      <c r="A6" s="90" t="s">
        <v>251</v>
      </c>
      <c r="B6" s="324" t="s">
        <v>413</v>
      </c>
      <c r="C6" s="324" t="s">
        <v>413</v>
      </c>
      <c r="D6" s="324" t="s">
        <v>413</v>
      </c>
      <c r="E6" s="324">
        <v>0</v>
      </c>
      <c r="F6" s="325">
        <v>0</v>
      </c>
      <c r="G6" s="325">
        <v>3</v>
      </c>
      <c r="H6" s="326" t="s">
        <v>423</v>
      </c>
      <c r="J6" s="90" t="s">
        <v>251</v>
      </c>
      <c r="K6" s="330">
        <v>774015</v>
      </c>
      <c r="L6" s="330">
        <v>33426</v>
      </c>
      <c r="M6" s="330">
        <v>217424</v>
      </c>
      <c r="N6" s="330">
        <v>1024865</v>
      </c>
      <c r="O6" s="331"/>
    </row>
    <row r="7" spans="1:212" ht="21" customHeight="1">
      <c r="A7" s="90" t="s">
        <v>238</v>
      </c>
      <c r="B7" s="324">
        <v>81208</v>
      </c>
      <c r="C7" s="324">
        <v>4705</v>
      </c>
      <c r="D7" s="324">
        <v>4626</v>
      </c>
      <c r="E7" s="324">
        <v>90539</v>
      </c>
      <c r="F7" s="325">
        <v>0</v>
      </c>
      <c r="G7" s="325">
        <v>3</v>
      </c>
      <c r="H7" s="327" t="s">
        <v>425</v>
      </c>
      <c r="J7" s="90" t="s">
        <v>399</v>
      </c>
      <c r="K7" s="330">
        <v>805254</v>
      </c>
      <c r="L7" s="330">
        <v>29908</v>
      </c>
      <c r="M7" s="330">
        <v>120940</v>
      </c>
      <c r="N7" s="330">
        <v>956102</v>
      </c>
      <c r="O7" s="332"/>
    </row>
    <row r="8" spans="1:212" ht="21" customHeight="1">
      <c r="A8" s="90" t="s">
        <v>239</v>
      </c>
      <c r="B8" s="419">
        <v>3654</v>
      </c>
      <c r="C8" s="419">
        <v>390</v>
      </c>
      <c r="D8" s="419">
        <v>378</v>
      </c>
      <c r="E8" s="324">
        <v>4422</v>
      </c>
      <c r="F8" s="325">
        <v>0</v>
      </c>
      <c r="G8" s="325">
        <v>3</v>
      </c>
      <c r="H8" s="327" t="s">
        <v>425</v>
      </c>
      <c r="J8" s="90" t="s">
        <v>400</v>
      </c>
      <c r="K8" s="420">
        <v>57185</v>
      </c>
      <c r="L8" s="420">
        <v>1602</v>
      </c>
      <c r="M8" s="420">
        <v>11381</v>
      </c>
      <c r="N8" s="420">
        <v>70168</v>
      </c>
      <c r="O8" s="332"/>
    </row>
    <row r="9" spans="1:212" ht="21" customHeight="1">
      <c r="A9" s="316" t="s">
        <v>131</v>
      </c>
      <c r="B9" s="321">
        <v>9983</v>
      </c>
      <c r="C9" s="321">
        <v>1048</v>
      </c>
      <c r="D9" s="321">
        <v>995</v>
      </c>
      <c r="E9" s="321">
        <v>12026</v>
      </c>
      <c r="F9" s="322">
        <v>0</v>
      </c>
      <c r="G9" s="322">
        <v>3</v>
      </c>
      <c r="H9" s="323" t="s">
        <v>425</v>
      </c>
      <c r="I9" s="1" t="s">
        <v>188</v>
      </c>
      <c r="J9" s="316" t="s">
        <v>131</v>
      </c>
      <c r="K9" s="421">
        <v>145463</v>
      </c>
      <c r="L9" s="421">
        <v>3295</v>
      </c>
      <c r="M9" s="421">
        <v>26152</v>
      </c>
      <c r="N9" s="421">
        <v>174910</v>
      </c>
      <c r="O9" s="332"/>
    </row>
    <row r="10" spans="1:212" ht="21" customHeight="1">
      <c r="A10" s="90" t="s">
        <v>132</v>
      </c>
      <c r="B10" s="324">
        <v>5793</v>
      </c>
      <c r="C10" s="324">
        <v>537</v>
      </c>
      <c r="D10" s="324">
        <v>428</v>
      </c>
      <c r="E10" s="324">
        <v>6758</v>
      </c>
      <c r="F10" s="325">
        <v>0</v>
      </c>
      <c r="G10" s="325">
        <v>3</v>
      </c>
      <c r="H10" s="327" t="s">
        <v>425</v>
      </c>
      <c r="J10" s="90" t="s">
        <v>132</v>
      </c>
      <c r="K10" s="330">
        <v>73843</v>
      </c>
      <c r="L10" s="330">
        <v>1812</v>
      </c>
      <c r="M10" s="330">
        <v>9043</v>
      </c>
      <c r="N10" s="330">
        <v>84698</v>
      </c>
      <c r="O10" s="332"/>
    </row>
    <row r="11" spans="1:212" ht="21" customHeight="1">
      <c r="A11" s="90" t="s">
        <v>135</v>
      </c>
      <c r="B11" s="324">
        <v>3510</v>
      </c>
      <c r="C11" s="324">
        <v>487</v>
      </c>
      <c r="D11" s="324">
        <v>252</v>
      </c>
      <c r="E11" s="324">
        <v>4249</v>
      </c>
      <c r="F11" s="325">
        <v>0</v>
      </c>
      <c r="G11" s="325">
        <v>3</v>
      </c>
      <c r="H11" s="327" t="s">
        <v>425</v>
      </c>
      <c r="J11" s="90" t="s">
        <v>135</v>
      </c>
      <c r="K11" s="330">
        <v>37000</v>
      </c>
      <c r="L11" s="330">
        <v>651</v>
      </c>
      <c r="M11" s="330">
        <v>6275</v>
      </c>
      <c r="N11" s="330">
        <v>43926</v>
      </c>
      <c r="O11" s="332"/>
    </row>
    <row r="12" spans="1:212" ht="21" customHeight="1">
      <c r="A12" s="90" t="s">
        <v>206</v>
      </c>
      <c r="B12" s="324">
        <v>3357</v>
      </c>
      <c r="C12" s="324">
        <v>725</v>
      </c>
      <c r="D12" s="324">
        <v>522</v>
      </c>
      <c r="E12" s="324">
        <v>4604</v>
      </c>
      <c r="F12" s="325">
        <v>0</v>
      </c>
      <c r="G12" s="325">
        <v>3</v>
      </c>
      <c r="H12" s="327" t="s">
        <v>425</v>
      </c>
      <c r="J12" s="90" t="s">
        <v>206</v>
      </c>
      <c r="K12" s="330">
        <v>51783</v>
      </c>
      <c r="L12" s="330">
        <v>1090</v>
      </c>
      <c r="M12" s="330">
        <v>11833</v>
      </c>
      <c r="N12" s="330">
        <v>64706</v>
      </c>
      <c r="O12" s="332"/>
      <c r="P12" s="1" t="s">
        <v>188</v>
      </c>
    </row>
    <row r="13" spans="1:212" ht="21" customHeight="1">
      <c r="A13" s="442" t="s">
        <v>133</v>
      </c>
      <c r="B13" s="419">
        <v>52888</v>
      </c>
      <c r="C13" s="419">
        <v>4712</v>
      </c>
      <c r="D13" s="419">
        <v>3657</v>
      </c>
      <c r="E13" s="419">
        <v>61257</v>
      </c>
      <c r="F13" s="445">
        <v>0</v>
      </c>
      <c r="G13" s="445">
        <v>7</v>
      </c>
      <c r="H13" s="446" t="s">
        <v>434</v>
      </c>
      <c r="J13" s="442" t="s">
        <v>133</v>
      </c>
      <c r="K13" s="420">
        <v>165032</v>
      </c>
      <c r="L13" s="420">
        <v>4098</v>
      </c>
      <c r="M13" s="420">
        <v>20452</v>
      </c>
      <c r="N13" s="420">
        <v>189582</v>
      </c>
      <c r="O13" s="447"/>
    </row>
    <row r="14" spans="1:212" ht="21" customHeight="1">
      <c r="A14" s="316" t="s">
        <v>240</v>
      </c>
      <c r="B14" s="324">
        <v>5913</v>
      </c>
      <c r="C14" s="324">
        <v>354</v>
      </c>
      <c r="D14" s="324">
        <v>424</v>
      </c>
      <c r="E14" s="324">
        <v>6691</v>
      </c>
      <c r="F14" s="322">
        <v>0</v>
      </c>
      <c r="G14" s="322">
        <v>7</v>
      </c>
      <c r="H14" s="448" t="s">
        <v>434</v>
      </c>
      <c r="J14" s="316" t="s">
        <v>401</v>
      </c>
      <c r="K14" s="328">
        <v>37774</v>
      </c>
      <c r="L14" s="328">
        <v>1756</v>
      </c>
      <c r="M14" s="328">
        <v>8213</v>
      </c>
      <c r="N14" s="328">
        <v>47743</v>
      </c>
      <c r="O14" s="329"/>
    </row>
    <row r="15" spans="1:212" ht="21" customHeight="1">
      <c r="A15" s="90" t="s">
        <v>232</v>
      </c>
      <c r="B15" s="324">
        <v>41775</v>
      </c>
      <c r="C15" s="324">
        <v>2895</v>
      </c>
      <c r="D15" s="324">
        <v>2428</v>
      </c>
      <c r="E15" s="324">
        <v>47098</v>
      </c>
      <c r="F15" s="325">
        <v>0</v>
      </c>
      <c r="G15" s="325">
        <v>3</v>
      </c>
      <c r="H15" s="327" t="s">
        <v>425</v>
      </c>
      <c r="J15" s="90" t="s">
        <v>402</v>
      </c>
      <c r="K15" s="330">
        <v>269837</v>
      </c>
      <c r="L15" s="330">
        <v>10604</v>
      </c>
      <c r="M15" s="330">
        <v>71355</v>
      </c>
      <c r="N15" s="330">
        <v>351796</v>
      </c>
      <c r="O15" s="331"/>
    </row>
    <row r="16" spans="1:212" ht="21" customHeight="1">
      <c r="A16" s="90" t="s">
        <v>218</v>
      </c>
      <c r="B16" s="324">
        <v>8864</v>
      </c>
      <c r="C16" s="324">
        <v>1052</v>
      </c>
      <c r="D16" s="324">
        <v>829</v>
      </c>
      <c r="E16" s="324">
        <v>10745</v>
      </c>
      <c r="F16" s="325">
        <v>0</v>
      </c>
      <c r="G16" s="325">
        <v>3</v>
      </c>
      <c r="H16" s="327" t="s">
        <v>425</v>
      </c>
      <c r="J16" s="90" t="s">
        <v>218</v>
      </c>
      <c r="K16" s="330">
        <v>64752</v>
      </c>
      <c r="L16" s="330">
        <v>3401</v>
      </c>
      <c r="M16" s="330">
        <v>26318</v>
      </c>
      <c r="N16" s="330">
        <v>94471</v>
      </c>
      <c r="O16" s="331"/>
    </row>
    <row r="17" spans="1:15" ht="21" customHeight="1">
      <c r="A17" s="90" t="s">
        <v>220</v>
      </c>
      <c r="B17" s="324">
        <v>18789</v>
      </c>
      <c r="C17" s="324">
        <v>2203</v>
      </c>
      <c r="D17" s="324">
        <v>1548</v>
      </c>
      <c r="E17" s="324">
        <v>22540</v>
      </c>
      <c r="F17" s="325">
        <v>0</v>
      </c>
      <c r="G17" s="325">
        <v>3</v>
      </c>
      <c r="H17" s="480" t="s">
        <v>425</v>
      </c>
      <c r="J17" s="90" t="s">
        <v>403</v>
      </c>
      <c r="K17" s="330">
        <v>105315</v>
      </c>
      <c r="L17" s="330">
        <v>3455</v>
      </c>
      <c r="M17" s="330">
        <v>29574</v>
      </c>
      <c r="N17" s="330">
        <v>138344</v>
      </c>
      <c r="O17" s="331"/>
    </row>
    <row r="18" spans="1:15" ht="21" customHeight="1">
      <c r="A18" s="442" t="s">
        <v>217</v>
      </c>
      <c r="B18" s="481">
        <v>12206</v>
      </c>
      <c r="C18" s="481">
        <v>1056</v>
      </c>
      <c r="D18" s="481">
        <v>767</v>
      </c>
      <c r="E18" s="481">
        <v>14029</v>
      </c>
      <c r="F18" s="482">
        <v>0</v>
      </c>
      <c r="G18" s="482">
        <v>3</v>
      </c>
      <c r="H18" s="483" t="s">
        <v>425</v>
      </c>
      <c r="J18" s="442" t="s">
        <v>217</v>
      </c>
      <c r="K18" s="481">
        <v>90046</v>
      </c>
      <c r="L18" s="481">
        <v>3830</v>
      </c>
      <c r="M18" s="481">
        <v>20312</v>
      </c>
      <c r="N18" s="481">
        <v>114188</v>
      </c>
      <c r="O18" s="484"/>
    </row>
    <row r="19" spans="1:15" ht="21" customHeight="1">
      <c r="A19" s="316" t="s">
        <v>233</v>
      </c>
      <c r="B19" s="513">
        <v>52118</v>
      </c>
      <c r="C19" s="513">
        <v>7044</v>
      </c>
      <c r="D19" s="513">
        <v>2689</v>
      </c>
      <c r="E19" s="513">
        <v>61851</v>
      </c>
      <c r="F19" s="514">
        <v>0</v>
      </c>
      <c r="G19" s="514">
        <v>5</v>
      </c>
      <c r="H19" s="515" t="s">
        <v>447</v>
      </c>
      <c r="J19" s="316" t="s">
        <v>404</v>
      </c>
      <c r="K19" s="516">
        <v>244639</v>
      </c>
      <c r="L19" s="516">
        <v>17783</v>
      </c>
      <c r="M19" s="516">
        <v>55668</v>
      </c>
      <c r="N19" s="516">
        <v>318090</v>
      </c>
      <c r="O19" s="517"/>
    </row>
    <row r="20" spans="1:15" ht="21" customHeight="1">
      <c r="A20" s="90" t="s">
        <v>192</v>
      </c>
      <c r="B20" s="324">
        <v>8539</v>
      </c>
      <c r="C20" s="324">
        <v>1504</v>
      </c>
      <c r="D20" s="324">
        <v>841</v>
      </c>
      <c r="E20" s="324">
        <v>10884</v>
      </c>
      <c r="F20" s="325">
        <v>0</v>
      </c>
      <c r="G20" s="325">
        <v>5</v>
      </c>
      <c r="H20" s="480" t="s">
        <v>453</v>
      </c>
      <c r="J20" s="90" t="s">
        <v>192</v>
      </c>
      <c r="K20" s="330">
        <v>50684</v>
      </c>
      <c r="L20" s="330">
        <v>3872</v>
      </c>
      <c r="M20" s="330">
        <v>16639</v>
      </c>
      <c r="N20" s="330">
        <v>71195</v>
      </c>
      <c r="O20" s="331"/>
    </row>
    <row r="21" spans="1:15" ht="21" customHeight="1">
      <c r="A21" s="90" t="s">
        <v>194</v>
      </c>
      <c r="B21" s="324">
        <v>15431</v>
      </c>
      <c r="C21" s="324">
        <v>2628</v>
      </c>
      <c r="D21" s="324">
        <v>1459</v>
      </c>
      <c r="E21" s="324">
        <v>19518</v>
      </c>
      <c r="F21" s="325">
        <v>0</v>
      </c>
      <c r="G21" s="325">
        <v>5</v>
      </c>
      <c r="H21" s="480" t="s">
        <v>457</v>
      </c>
      <c r="J21" s="90" t="s">
        <v>194</v>
      </c>
      <c r="K21" s="330">
        <v>148784</v>
      </c>
      <c r="L21" s="330">
        <v>7958</v>
      </c>
      <c r="M21" s="330">
        <v>40593</v>
      </c>
      <c r="N21" s="330">
        <v>197335</v>
      </c>
      <c r="O21" s="331"/>
    </row>
    <row r="22" spans="1:15" ht="21" customHeight="1">
      <c r="A22" s="90" t="s">
        <v>242</v>
      </c>
      <c r="B22" s="324">
        <v>10108</v>
      </c>
      <c r="C22" s="324">
        <v>1903</v>
      </c>
      <c r="D22" s="324">
        <v>851</v>
      </c>
      <c r="E22" s="324">
        <v>12862</v>
      </c>
      <c r="F22" s="325">
        <v>0</v>
      </c>
      <c r="G22" s="325">
        <v>5</v>
      </c>
      <c r="H22" s="480" t="s">
        <v>453</v>
      </c>
      <c r="J22" s="90" t="s">
        <v>405</v>
      </c>
      <c r="K22" s="330">
        <v>57250</v>
      </c>
      <c r="L22" s="330">
        <v>4450</v>
      </c>
      <c r="M22" s="330">
        <v>14907</v>
      </c>
      <c r="N22" s="330">
        <v>76607</v>
      </c>
      <c r="O22" s="331"/>
    </row>
    <row r="23" spans="1:15" ht="21" customHeight="1">
      <c r="A23" s="90" t="s">
        <v>311</v>
      </c>
      <c r="B23" s="324">
        <v>12712</v>
      </c>
      <c r="C23" s="324">
        <v>2641</v>
      </c>
      <c r="D23" s="324">
        <v>1736</v>
      </c>
      <c r="E23" s="324">
        <v>17089</v>
      </c>
      <c r="F23" s="325">
        <v>0</v>
      </c>
      <c r="G23" s="325">
        <v>5</v>
      </c>
      <c r="H23" s="480" t="s">
        <v>453</v>
      </c>
      <c r="J23" s="90" t="s">
        <v>311</v>
      </c>
      <c r="K23" s="330">
        <v>31127</v>
      </c>
      <c r="L23" s="330">
        <v>2148</v>
      </c>
      <c r="M23" s="330">
        <v>16682</v>
      </c>
      <c r="N23" s="330">
        <v>49957</v>
      </c>
      <c r="O23" s="331"/>
    </row>
    <row r="24" spans="1:15" ht="21" customHeight="1">
      <c r="A24" s="442" t="s">
        <v>195</v>
      </c>
      <c r="B24" s="419">
        <v>46180</v>
      </c>
      <c r="C24" s="419">
        <v>2492</v>
      </c>
      <c r="D24" s="419">
        <v>2228</v>
      </c>
      <c r="E24" s="419">
        <v>50900</v>
      </c>
      <c r="F24" s="445">
        <v>0</v>
      </c>
      <c r="G24" s="445" t="s">
        <v>466</v>
      </c>
      <c r="H24" s="548" t="s">
        <v>467</v>
      </c>
      <c r="J24" s="442" t="s">
        <v>195</v>
      </c>
      <c r="K24" s="420">
        <v>157098</v>
      </c>
      <c r="L24" s="420">
        <v>5915</v>
      </c>
      <c r="M24" s="420">
        <v>67405</v>
      </c>
      <c r="N24" s="420">
        <v>230418</v>
      </c>
      <c r="O24" s="793"/>
    </row>
    <row r="25" spans="1:15" ht="21" customHeight="1">
      <c r="A25" s="316" t="s">
        <v>196</v>
      </c>
      <c r="B25" s="549">
        <v>61842</v>
      </c>
      <c r="C25" s="549">
        <v>2394</v>
      </c>
      <c r="D25" s="549">
        <v>1486</v>
      </c>
      <c r="E25" s="549">
        <v>65722</v>
      </c>
      <c r="F25" s="550">
        <v>0</v>
      </c>
      <c r="G25" s="550">
        <v>2</v>
      </c>
      <c r="H25" s="515"/>
      <c r="J25" s="316" t="s">
        <v>196</v>
      </c>
      <c r="K25" s="551">
        <v>143786</v>
      </c>
      <c r="L25" s="551">
        <v>3037</v>
      </c>
      <c r="M25" s="551">
        <v>33011</v>
      </c>
      <c r="N25" s="551">
        <v>179834</v>
      </c>
      <c r="O25" s="552"/>
    </row>
    <row r="26" spans="1:15" ht="21" customHeight="1">
      <c r="A26" s="90" t="s">
        <v>197</v>
      </c>
      <c r="B26" s="324">
        <v>32127</v>
      </c>
      <c r="C26" s="324">
        <v>1682</v>
      </c>
      <c r="D26" s="324">
        <v>1679</v>
      </c>
      <c r="E26" s="324">
        <v>35488</v>
      </c>
      <c r="F26" s="325">
        <v>0</v>
      </c>
      <c r="G26" s="325">
        <v>3</v>
      </c>
      <c r="H26" s="327" t="s">
        <v>425</v>
      </c>
      <c r="J26" s="90" t="s">
        <v>197</v>
      </c>
      <c r="K26" s="330">
        <v>146956</v>
      </c>
      <c r="L26" s="330">
        <v>6007</v>
      </c>
      <c r="M26" s="330">
        <v>42218</v>
      </c>
      <c r="N26" s="330">
        <v>195181</v>
      </c>
      <c r="O26" s="331"/>
    </row>
    <row r="27" spans="1:15" ht="21" customHeight="1">
      <c r="A27" s="90" t="s">
        <v>198</v>
      </c>
      <c r="B27" s="324">
        <v>4039</v>
      </c>
      <c r="C27" s="324">
        <v>346</v>
      </c>
      <c r="D27" s="324">
        <v>337</v>
      </c>
      <c r="E27" s="324">
        <v>4722</v>
      </c>
      <c r="F27" s="325">
        <v>0</v>
      </c>
      <c r="G27" s="325">
        <v>2</v>
      </c>
      <c r="H27" s="327"/>
      <c r="J27" s="90" t="s">
        <v>198</v>
      </c>
      <c r="K27" s="330">
        <v>9815</v>
      </c>
      <c r="L27" s="330">
        <v>491</v>
      </c>
      <c r="M27" s="330">
        <v>7062</v>
      </c>
      <c r="N27" s="330">
        <v>17368</v>
      </c>
      <c r="O27" s="331"/>
    </row>
    <row r="28" spans="1:15" ht="21" customHeight="1">
      <c r="A28" s="90" t="s">
        <v>199</v>
      </c>
      <c r="B28" s="324">
        <v>10827</v>
      </c>
      <c r="C28" s="324">
        <v>2336</v>
      </c>
      <c r="D28" s="324">
        <v>2379</v>
      </c>
      <c r="E28" s="324">
        <v>15542</v>
      </c>
      <c r="F28" s="325">
        <v>0</v>
      </c>
      <c r="G28" s="325">
        <v>5</v>
      </c>
      <c r="H28" s="327" t="s">
        <v>425</v>
      </c>
      <c r="J28" s="90" t="s">
        <v>199</v>
      </c>
      <c r="K28" s="330">
        <v>196016</v>
      </c>
      <c r="L28" s="330">
        <v>5984</v>
      </c>
      <c r="M28" s="330">
        <v>36500</v>
      </c>
      <c r="N28" s="330">
        <v>238500</v>
      </c>
      <c r="O28" s="331"/>
    </row>
    <row r="29" spans="1:15" ht="21" customHeight="1">
      <c r="A29" s="442" t="s">
        <v>200</v>
      </c>
      <c r="B29" s="419">
        <v>36383</v>
      </c>
      <c r="C29" s="419">
        <v>4018</v>
      </c>
      <c r="D29" s="419">
        <v>1901</v>
      </c>
      <c r="E29" s="419">
        <v>42302</v>
      </c>
      <c r="F29" s="445">
        <v>0</v>
      </c>
      <c r="G29" s="445">
        <v>5</v>
      </c>
      <c r="H29" s="548" t="s">
        <v>453</v>
      </c>
      <c r="J29" s="442" t="s">
        <v>200</v>
      </c>
      <c r="K29" s="420">
        <v>127237</v>
      </c>
      <c r="L29" s="420">
        <v>6699</v>
      </c>
      <c r="M29" s="420">
        <v>40514</v>
      </c>
      <c r="N29" s="420">
        <v>174450</v>
      </c>
      <c r="O29" s="447"/>
    </row>
    <row r="30" spans="1:15" ht="21" customHeight="1">
      <c r="A30" s="316" t="s">
        <v>201</v>
      </c>
      <c r="B30" s="321">
        <v>14145</v>
      </c>
      <c r="C30" s="321">
        <v>1022</v>
      </c>
      <c r="D30" s="321">
        <v>755</v>
      </c>
      <c r="E30" s="321">
        <v>15922</v>
      </c>
      <c r="F30" s="322">
        <v>0</v>
      </c>
      <c r="G30" s="322">
        <v>5</v>
      </c>
      <c r="H30" s="323" t="s">
        <v>488</v>
      </c>
      <c r="J30" s="316" t="s">
        <v>201</v>
      </c>
      <c r="K30" s="328">
        <v>70543</v>
      </c>
      <c r="L30" s="328">
        <v>2051</v>
      </c>
      <c r="M30" s="328">
        <v>14706</v>
      </c>
      <c r="N30" s="328">
        <v>87300</v>
      </c>
      <c r="O30" s="329"/>
    </row>
    <row r="31" spans="1:15" ht="21" customHeight="1">
      <c r="A31" s="90" t="s">
        <v>223</v>
      </c>
      <c r="B31" s="324">
        <v>9912</v>
      </c>
      <c r="C31" s="324">
        <v>532</v>
      </c>
      <c r="D31" s="324">
        <v>400</v>
      </c>
      <c r="E31" s="324">
        <v>10844</v>
      </c>
      <c r="F31" s="325">
        <v>0</v>
      </c>
      <c r="G31" s="325" t="s">
        <v>466</v>
      </c>
      <c r="H31" s="327" t="s">
        <v>488</v>
      </c>
      <c r="J31" s="90" t="s">
        <v>406</v>
      </c>
      <c r="K31" s="330">
        <v>40513</v>
      </c>
      <c r="L31" s="330">
        <v>1315</v>
      </c>
      <c r="M31" s="330">
        <v>11169</v>
      </c>
      <c r="N31" s="330">
        <v>52997</v>
      </c>
      <c r="O31" s="331"/>
    </row>
    <row r="32" spans="1:15" ht="21" customHeight="1">
      <c r="A32" s="90" t="s">
        <v>202</v>
      </c>
      <c r="B32" s="324">
        <v>5401</v>
      </c>
      <c r="C32" s="324">
        <v>1119</v>
      </c>
      <c r="D32" s="324">
        <v>1604</v>
      </c>
      <c r="E32" s="324">
        <v>8124</v>
      </c>
      <c r="F32" s="325">
        <v>0</v>
      </c>
      <c r="G32" s="325">
        <v>3</v>
      </c>
      <c r="H32" s="327" t="s">
        <v>494</v>
      </c>
      <c r="J32" s="90" t="s">
        <v>202</v>
      </c>
      <c r="K32" s="330">
        <v>114209</v>
      </c>
      <c r="L32" s="330">
        <v>8511</v>
      </c>
      <c r="M32" s="330">
        <v>42266</v>
      </c>
      <c r="N32" s="330">
        <v>164986</v>
      </c>
      <c r="O32" s="331"/>
    </row>
    <row r="33" spans="1:15" ht="21" customHeight="1">
      <c r="A33" s="90" t="s">
        <v>203</v>
      </c>
      <c r="B33" s="324">
        <v>4112</v>
      </c>
      <c r="C33" s="324">
        <v>775</v>
      </c>
      <c r="D33" s="324">
        <v>534</v>
      </c>
      <c r="E33" s="324">
        <v>5421</v>
      </c>
      <c r="F33" s="325">
        <v>0</v>
      </c>
      <c r="G33" s="325">
        <v>3</v>
      </c>
      <c r="H33" s="327" t="s">
        <v>494</v>
      </c>
      <c r="J33" s="90" t="s">
        <v>203</v>
      </c>
      <c r="K33" s="330">
        <v>75773</v>
      </c>
      <c r="L33" s="330">
        <v>7951</v>
      </c>
      <c r="M33" s="330">
        <v>23096</v>
      </c>
      <c r="N33" s="330">
        <v>106820</v>
      </c>
      <c r="O33" s="331"/>
    </row>
    <row r="34" spans="1:15" ht="21" customHeight="1">
      <c r="A34" s="442" t="s">
        <v>293</v>
      </c>
      <c r="B34" s="419">
        <v>4426</v>
      </c>
      <c r="C34" s="419">
        <v>712</v>
      </c>
      <c r="D34" s="419">
        <v>1870</v>
      </c>
      <c r="E34" s="419">
        <v>7008</v>
      </c>
      <c r="F34" s="445">
        <v>0</v>
      </c>
      <c r="G34" s="445">
        <v>5</v>
      </c>
      <c r="H34" s="480" t="s">
        <v>453</v>
      </c>
      <c r="J34" s="442" t="s">
        <v>205</v>
      </c>
      <c r="K34" s="420">
        <v>112039</v>
      </c>
      <c r="L34" s="420">
        <v>5007</v>
      </c>
      <c r="M34" s="420">
        <v>62869</v>
      </c>
      <c r="N34" s="420">
        <v>179915</v>
      </c>
      <c r="O34" s="447"/>
    </row>
    <row r="35" spans="1:15" ht="21" customHeight="1">
      <c r="A35" s="316" t="s">
        <v>269</v>
      </c>
      <c r="B35" s="324">
        <v>860</v>
      </c>
      <c r="C35" s="324"/>
      <c r="D35" s="324"/>
      <c r="E35" s="321">
        <v>860</v>
      </c>
      <c r="F35" s="322">
        <v>0</v>
      </c>
      <c r="G35" s="322" t="s">
        <v>536</v>
      </c>
      <c r="H35" s="323"/>
      <c r="J35" s="316" t="s">
        <v>269</v>
      </c>
      <c r="K35" s="328">
        <v>3288</v>
      </c>
      <c r="L35" s="328"/>
      <c r="M35" s="330">
        <v>2564</v>
      </c>
      <c r="N35" s="328">
        <v>5852</v>
      </c>
      <c r="O35" s="329"/>
    </row>
    <row r="36" spans="1:15" ht="21" customHeight="1">
      <c r="A36" s="90" t="s">
        <v>207</v>
      </c>
      <c r="B36" s="324">
        <v>1328</v>
      </c>
      <c r="C36" s="324">
        <v>14</v>
      </c>
      <c r="D36" s="324">
        <v>35</v>
      </c>
      <c r="E36" s="324">
        <v>1377</v>
      </c>
      <c r="F36" s="325">
        <v>6</v>
      </c>
      <c r="G36" s="325" t="s">
        <v>466</v>
      </c>
      <c r="H36" s="480"/>
      <c r="J36" s="90" t="s">
        <v>207</v>
      </c>
      <c r="K36" s="330">
        <v>1238</v>
      </c>
      <c r="L36" s="330">
        <v>11</v>
      </c>
      <c r="M36" s="330">
        <v>149</v>
      </c>
      <c r="N36" s="330">
        <v>1398</v>
      </c>
      <c r="O36" s="331"/>
    </row>
    <row r="37" spans="1:15" ht="21" customHeight="1">
      <c r="A37" s="90" t="s">
        <v>211</v>
      </c>
      <c r="B37" s="324">
        <v>9579</v>
      </c>
      <c r="C37" s="324">
        <v>844</v>
      </c>
      <c r="D37" s="324">
        <v>796</v>
      </c>
      <c r="E37" s="324">
        <v>11219</v>
      </c>
      <c r="F37" s="325">
        <v>0</v>
      </c>
      <c r="G37" s="325">
        <v>5</v>
      </c>
      <c r="H37" s="327" t="s">
        <v>425</v>
      </c>
      <c r="J37" s="90" t="s">
        <v>211</v>
      </c>
      <c r="K37" s="330">
        <v>22488</v>
      </c>
      <c r="L37" s="330">
        <v>4066</v>
      </c>
      <c r="M37" s="330">
        <v>57067</v>
      </c>
      <c r="N37" s="330">
        <v>83621</v>
      </c>
      <c r="O37" s="331"/>
    </row>
    <row r="38" spans="1:15" ht="21" customHeight="1">
      <c r="A38" s="601" t="s">
        <v>265</v>
      </c>
      <c r="B38" s="324">
        <v>22973</v>
      </c>
      <c r="C38" s="324">
        <v>1574</v>
      </c>
      <c r="D38" s="324">
        <v>812</v>
      </c>
      <c r="E38" s="324">
        <v>25359</v>
      </c>
      <c r="F38" s="325">
        <v>0</v>
      </c>
      <c r="G38" s="325" t="s">
        <v>466</v>
      </c>
      <c r="H38" s="327" t="s">
        <v>494</v>
      </c>
      <c r="J38" s="601" t="s">
        <v>265</v>
      </c>
      <c r="K38" s="330">
        <v>76681</v>
      </c>
      <c r="L38" s="330">
        <v>4691</v>
      </c>
      <c r="M38" s="330">
        <v>28501</v>
      </c>
      <c r="N38" s="330">
        <v>109873</v>
      </c>
      <c r="O38" s="331"/>
    </row>
    <row r="39" spans="1:15" ht="21" customHeight="1">
      <c r="A39" s="90" t="s">
        <v>216</v>
      </c>
      <c r="B39" s="324">
        <v>14139</v>
      </c>
      <c r="C39" s="324">
        <v>198</v>
      </c>
      <c r="D39" s="324">
        <v>77</v>
      </c>
      <c r="E39" s="324">
        <v>14414</v>
      </c>
      <c r="F39" s="325">
        <v>0</v>
      </c>
      <c r="G39" s="325" t="s">
        <v>466</v>
      </c>
      <c r="H39" s="327" t="s">
        <v>434</v>
      </c>
      <c r="J39" s="90" t="s">
        <v>216</v>
      </c>
      <c r="K39" s="330">
        <v>18482</v>
      </c>
      <c r="L39" s="330">
        <v>113</v>
      </c>
      <c r="M39" s="330">
        <v>971</v>
      </c>
      <c r="N39" s="330">
        <v>19566</v>
      </c>
      <c r="O39" s="97"/>
    </row>
    <row r="40" spans="1:15" ht="21" customHeight="1">
      <c r="A40" s="316" t="s">
        <v>208</v>
      </c>
      <c r="B40" s="321">
        <v>41980</v>
      </c>
      <c r="C40" s="321">
        <v>3220</v>
      </c>
      <c r="D40" s="321">
        <v>1629</v>
      </c>
      <c r="E40" s="321">
        <v>46829</v>
      </c>
      <c r="F40" s="322">
        <v>0</v>
      </c>
      <c r="G40" s="322">
        <v>3</v>
      </c>
      <c r="H40" s="515" t="s">
        <v>453</v>
      </c>
      <c r="J40" s="316" t="s">
        <v>208</v>
      </c>
      <c r="K40" s="328">
        <v>186943</v>
      </c>
      <c r="L40" s="328">
        <v>6741</v>
      </c>
      <c r="M40" s="328">
        <v>37796</v>
      </c>
      <c r="N40" s="328">
        <v>231480</v>
      </c>
      <c r="O40" s="329"/>
    </row>
    <row r="41" spans="1:15" ht="21" customHeight="1">
      <c r="A41" s="90" t="s">
        <v>209</v>
      </c>
      <c r="B41" s="324">
        <v>10930</v>
      </c>
      <c r="C41" s="324">
        <v>1042</v>
      </c>
      <c r="D41" s="324">
        <v>426</v>
      </c>
      <c r="E41" s="324">
        <v>12398</v>
      </c>
      <c r="F41" s="325">
        <v>0</v>
      </c>
      <c r="G41" s="325" t="s">
        <v>466</v>
      </c>
      <c r="H41" s="327" t="s">
        <v>519</v>
      </c>
      <c r="J41" s="90" t="s">
        <v>209</v>
      </c>
      <c r="K41" s="330">
        <v>26459</v>
      </c>
      <c r="L41" s="330">
        <v>1295</v>
      </c>
      <c r="M41" s="330">
        <v>9090</v>
      </c>
      <c r="N41" s="330">
        <v>36844</v>
      </c>
      <c r="O41" s="331"/>
    </row>
    <row r="42" spans="1:15" ht="21" customHeight="1">
      <c r="A42" s="90" t="s">
        <v>212</v>
      </c>
      <c r="B42" s="324">
        <v>5409</v>
      </c>
      <c r="C42" s="324">
        <v>494</v>
      </c>
      <c r="D42" s="324">
        <v>138</v>
      </c>
      <c r="E42" s="324">
        <v>6041</v>
      </c>
      <c r="F42" s="325">
        <v>13</v>
      </c>
      <c r="G42" s="325" t="s">
        <v>466</v>
      </c>
      <c r="H42" s="327" t="s">
        <v>425</v>
      </c>
      <c r="J42" s="90" t="s">
        <v>212</v>
      </c>
      <c r="K42" s="330">
        <v>14099</v>
      </c>
      <c r="L42" s="330">
        <v>195</v>
      </c>
      <c r="M42" s="330">
        <v>1989</v>
      </c>
      <c r="N42" s="330">
        <v>16283</v>
      </c>
      <c r="O42" s="331"/>
    </row>
    <row r="43" spans="1:15" ht="21" customHeight="1">
      <c r="A43" s="90" t="s">
        <v>210</v>
      </c>
      <c r="B43" s="324">
        <v>53209</v>
      </c>
      <c r="C43" s="324">
        <v>1625</v>
      </c>
      <c r="D43" s="324">
        <v>3473</v>
      </c>
      <c r="E43" s="324">
        <v>58307</v>
      </c>
      <c r="F43" s="325">
        <v>0</v>
      </c>
      <c r="G43" s="325">
        <v>5</v>
      </c>
      <c r="H43" s="327" t="s">
        <v>425</v>
      </c>
      <c r="J43" s="90" t="s">
        <v>210</v>
      </c>
      <c r="K43" s="330">
        <v>90842</v>
      </c>
      <c r="L43" s="330">
        <v>879</v>
      </c>
      <c r="M43" s="330">
        <v>28973</v>
      </c>
      <c r="N43" s="330">
        <v>120694</v>
      </c>
      <c r="O43" s="331"/>
    </row>
    <row r="44" spans="1:15" ht="21" customHeight="1" thickBot="1">
      <c r="A44" s="90" t="s">
        <v>213</v>
      </c>
      <c r="B44" s="324">
        <v>60789</v>
      </c>
      <c r="C44" s="324">
        <v>2173</v>
      </c>
      <c r="D44" s="324">
        <v>1390</v>
      </c>
      <c r="E44" s="324">
        <v>64352</v>
      </c>
      <c r="F44" s="325">
        <v>0</v>
      </c>
      <c r="G44" s="325">
        <v>5</v>
      </c>
      <c r="H44" s="327"/>
      <c r="J44" s="644" t="s">
        <v>213</v>
      </c>
      <c r="K44" s="681">
        <v>176457</v>
      </c>
      <c r="L44" s="681">
        <v>5637</v>
      </c>
      <c r="M44" s="681">
        <v>38399</v>
      </c>
      <c r="N44" s="681">
        <v>220493</v>
      </c>
      <c r="O44" s="682"/>
    </row>
    <row r="45" spans="1:15" ht="21" customHeight="1" thickBot="1">
      <c r="A45" s="655" t="s">
        <v>48</v>
      </c>
      <c r="B45" s="619">
        <f t="shared" ref="B45:E45" si="0">SUM(B4:B44)</f>
        <v>945612</v>
      </c>
      <c r="C45" s="619">
        <f t="shared" si="0"/>
        <v>80061</v>
      </c>
      <c r="D45" s="619">
        <f t="shared" si="0"/>
        <v>58793</v>
      </c>
      <c r="E45" s="619">
        <f t="shared" si="0"/>
        <v>1084466</v>
      </c>
      <c r="F45" s="671"/>
      <c r="G45" s="671"/>
      <c r="H45" s="677"/>
      <c r="J45" s="644" t="s">
        <v>48</v>
      </c>
      <c r="K45" s="629">
        <f t="shared" ref="K45:N45" si="1">SUM(K4:K44)</f>
        <v>5362694</v>
      </c>
      <c r="L45" s="629">
        <f t="shared" si="1"/>
        <v>224556</v>
      </c>
      <c r="M45" s="629">
        <f t="shared" si="1"/>
        <v>1393768</v>
      </c>
      <c r="N45" s="629">
        <f t="shared" si="1"/>
        <v>6981018</v>
      </c>
      <c r="O45" s="643"/>
    </row>
    <row r="46" spans="1:15" ht="21" customHeight="1">
      <c r="A46" s="650" t="s">
        <v>214</v>
      </c>
      <c r="B46" s="672">
        <v>0</v>
      </c>
      <c r="C46" s="672">
        <v>0</v>
      </c>
      <c r="D46" s="672">
        <v>0</v>
      </c>
      <c r="E46" s="672">
        <v>0</v>
      </c>
      <c r="F46" s="673">
        <v>0</v>
      </c>
      <c r="G46" s="674" t="s">
        <v>466</v>
      </c>
      <c r="H46" s="678"/>
      <c r="J46" s="650" t="s">
        <v>214</v>
      </c>
      <c r="K46" s="683">
        <v>369</v>
      </c>
      <c r="L46" s="683">
        <v>0</v>
      </c>
      <c r="M46" s="683">
        <v>0</v>
      </c>
      <c r="N46" s="684">
        <v>369</v>
      </c>
      <c r="O46" s="99"/>
    </row>
    <row r="47" spans="1:15" ht="21" customHeight="1">
      <c r="A47" s="90" t="s">
        <v>215</v>
      </c>
      <c r="B47" s="513">
        <v>600</v>
      </c>
      <c r="C47" s="513">
        <v>0</v>
      </c>
      <c r="D47" s="513">
        <v>0</v>
      </c>
      <c r="E47" s="513">
        <v>600</v>
      </c>
      <c r="F47" s="514">
        <v>0</v>
      </c>
      <c r="G47" s="675"/>
      <c r="H47" s="679"/>
      <c r="J47" s="90" t="s">
        <v>215</v>
      </c>
      <c r="K47" s="330">
        <v>36550</v>
      </c>
      <c r="L47" s="330">
        <v>0</v>
      </c>
      <c r="M47" s="330">
        <v>0</v>
      </c>
      <c r="N47" s="516">
        <v>36550</v>
      </c>
      <c r="O47" s="517"/>
    </row>
    <row r="48" spans="1:15" ht="21" customHeight="1" thickBot="1">
      <c r="A48" s="644" t="s">
        <v>170</v>
      </c>
      <c r="B48" s="931">
        <v>146707</v>
      </c>
      <c r="C48" s="931">
        <v>2683</v>
      </c>
      <c r="D48" s="931">
        <v>773</v>
      </c>
      <c r="E48" s="931">
        <v>150163</v>
      </c>
      <c r="F48" s="932">
        <v>0</v>
      </c>
      <c r="G48" s="932">
        <v>5</v>
      </c>
      <c r="H48" s="933" t="s">
        <v>425</v>
      </c>
      <c r="J48" s="644" t="s">
        <v>170</v>
      </c>
      <c r="K48" s="934">
        <v>166785</v>
      </c>
      <c r="L48" s="934">
        <v>2597</v>
      </c>
      <c r="M48" s="934">
        <v>11911</v>
      </c>
      <c r="N48" s="934">
        <v>181293</v>
      </c>
      <c r="O48" s="935"/>
    </row>
    <row r="49" spans="1:15" ht="21" customHeight="1" thickBot="1">
      <c r="A49" s="644" t="s">
        <v>144</v>
      </c>
      <c r="B49" s="629">
        <f t="shared" ref="B49:E49" si="2">SUM(B46:B48)</f>
        <v>147307</v>
      </c>
      <c r="C49" s="629">
        <f t="shared" si="2"/>
        <v>2683</v>
      </c>
      <c r="D49" s="629">
        <f t="shared" si="2"/>
        <v>773</v>
      </c>
      <c r="E49" s="629">
        <f t="shared" si="2"/>
        <v>150763</v>
      </c>
      <c r="F49" s="676"/>
      <c r="G49" s="676"/>
      <c r="H49" s="680"/>
      <c r="J49" s="655" t="s">
        <v>144</v>
      </c>
      <c r="K49" s="619">
        <f t="shared" ref="K49:N49" si="3">SUM(K46:K48)</f>
        <v>203704</v>
      </c>
      <c r="L49" s="619">
        <f t="shared" si="3"/>
        <v>2597</v>
      </c>
      <c r="M49" s="619">
        <f t="shared" si="3"/>
        <v>11911</v>
      </c>
      <c r="N49" s="619">
        <f t="shared" si="3"/>
        <v>218212</v>
      </c>
      <c r="O49" s="635"/>
    </row>
    <row r="50" spans="1:15" ht="21" customHeight="1" thickBot="1">
      <c r="A50" s="644" t="s">
        <v>11</v>
      </c>
      <c r="B50" s="629">
        <f t="shared" ref="B50:E50" si="4">B45+B49</f>
        <v>1092919</v>
      </c>
      <c r="C50" s="629">
        <f t="shared" si="4"/>
        <v>82744</v>
      </c>
      <c r="D50" s="629">
        <f t="shared" si="4"/>
        <v>59566</v>
      </c>
      <c r="E50" s="629">
        <f t="shared" si="4"/>
        <v>1235229</v>
      </c>
      <c r="F50" s="676"/>
      <c r="G50" s="676"/>
      <c r="H50" s="680"/>
      <c r="J50" s="644" t="s">
        <v>11</v>
      </c>
      <c r="K50" s="629">
        <f t="shared" ref="K50:N50" si="5">K45+K49</f>
        <v>5566398</v>
      </c>
      <c r="L50" s="629">
        <f t="shared" si="5"/>
        <v>227153</v>
      </c>
      <c r="M50" s="629">
        <f t="shared" si="5"/>
        <v>1405679</v>
      </c>
      <c r="N50" s="629">
        <f t="shared" si="5"/>
        <v>7199230</v>
      </c>
      <c r="O50" s="643"/>
    </row>
  </sheetData>
  <phoneticPr fontId="2"/>
  <pageMargins left="0.78740157480314965" right="0.78740157480314965" top="0.78740157480314965" bottom="0.78740157480314965" header="0.51181102362204722" footer="0.51181102362204722"/>
  <pageSetup paperSize="9" scale="67" firstPageNumber="38" fitToWidth="2" orientation="portrait" useFirstPageNumber="1" r:id="rId1"/>
  <headerFooter alignWithMargins="0">
    <oddFooter>&amp;C&amp;"ＭＳ 明朝,標準"&amp;16&amp;P</oddFooter>
  </headerFooter>
  <colBreaks count="1" manualBreakCount="1">
    <brk id="8" max="49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L52"/>
  <sheetViews>
    <sheetView view="pageBreakPreview" topLeftCell="A22" zoomScaleNormal="80" zoomScaleSheetLayoutView="100" workbookViewId="0">
      <selection activeCell="M3" sqref="M3"/>
    </sheetView>
  </sheetViews>
  <sheetFormatPr defaultColWidth="9" defaultRowHeight="13"/>
  <cols>
    <col min="1" max="1" width="10.90625" style="10" customWidth="1"/>
    <col min="2" max="17" width="10.453125" style="1" customWidth="1"/>
    <col min="18" max="18" width="12.90625" style="1" customWidth="1"/>
    <col min="19" max="19" width="50.26953125" style="1" customWidth="1"/>
    <col min="20" max="16384" width="9" style="1"/>
  </cols>
  <sheetData>
    <row r="1" spans="1:220" ht="14.5" thickBot="1">
      <c r="A1" s="71" t="s">
        <v>361</v>
      </c>
      <c r="S1" s="1" t="str">
        <f>貸出サービス概況!AA1</f>
        <v>令和7年</v>
      </c>
    </row>
    <row r="2" spans="1:220" ht="14.15" customHeight="1">
      <c r="A2" s="1043" t="s">
        <v>0</v>
      </c>
      <c r="B2" s="1041" t="s">
        <v>279</v>
      </c>
      <c r="C2" s="1042"/>
      <c r="D2" s="1042"/>
      <c r="E2" s="1042"/>
      <c r="F2" s="1042"/>
      <c r="G2" s="1042"/>
      <c r="H2" s="1042"/>
      <c r="I2" s="1042"/>
      <c r="J2" s="1042"/>
      <c r="K2" s="1042"/>
      <c r="L2" s="1042"/>
      <c r="M2" s="81"/>
      <c r="N2" s="82"/>
      <c r="O2" s="81"/>
      <c r="P2" s="82"/>
      <c r="Q2" s="82" t="s">
        <v>280</v>
      </c>
      <c r="R2" s="82"/>
      <c r="S2" s="86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HL2" s="6"/>
    </row>
    <row r="3" spans="1:220" ht="14.15" customHeight="1">
      <c r="A3" s="1009"/>
      <c r="B3" s="30" t="s">
        <v>271</v>
      </c>
      <c r="C3" s="11" t="s">
        <v>49</v>
      </c>
      <c r="D3" s="10" t="s">
        <v>50</v>
      </c>
      <c r="E3" s="80" t="s">
        <v>51</v>
      </c>
      <c r="F3" s="80" t="s">
        <v>52</v>
      </c>
      <c r="G3" s="10" t="s">
        <v>53</v>
      </c>
      <c r="H3" s="9" t="s">
        <v>54</v>
      </c>
      <c r="I3" s="10" t="s">
        <v>177</v>
      </c>
      <c r="J3" s="80" t="s">
        <v>274</v>
      </c>
      <c r="K3" s="80" t="s">
        <v>273</v>
      </c>
      <c r="L3" s="80" t="s">
        <v>55</v>
      </c>
      <c r="M3" s="11" t="s">
        <v>56</v>
      </c>
      <c r="N3" s="11" t="s">
        <v>57</v>
      </c>
      <c r="O3" s="79" t="s">
        <v>270</v>
      </c>
      <c r="P3" s="31" t="s">
        <v>58</v>
      </c>
      <c r="Q3" s="80" t="s">
        <v>272</v>
      </c>
      <c r="R3" s="858" t="s">
        <v>40</v>
      </c>
      <c r="S3" s="87" t="s">
        <v>20</v>
      </c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HL3" s="6"/>
    </row>
    <row r="4" spans="1:220" ht="14.15" customHeight="1">
      <c r="A4" s="1044"/>
      <c r="B4" s="52">
        <v>0</v>
      </c>
      <c r="C4" s="48">
        <v>1</v>
      </c>
      <c r="D4" s="53">
        <v>2</v>
      </c>
      <c r="E4" s="48">
        <v>3</v>
      </c>
      <c r="F4" s="48">
        <v>4</v>
      </c>
      <c r="G4" s="53">
        <v>5</v>
      </c>
      <c r="H4" s="48">
        <v>6</v>
      </c>
      <c r="I4" s="53">
        <v>7</v>
      </c>
      <c r="J4" s="48">
        <v>8</v>
      </c>
      <c r="K4" s="48">
        <v>9</v>
      </c>
      <c r="L4" s="39"/>
      <c r="M4" s="39"/>
      <c r="N4" s="39"/>
      <c r="O4" s="54"/>
      <c r="P4" s="54"/>
      <c r="Q4" s="54"/>
      <c r="R4" s="859"/>
      <c r="S4" s="91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HL4" s="6"/>
    </row>
    <row r="5" spans="1:220" ht="24" customHeight="1">
      <c r="A5" s="316" t="s">
        <v>254</v>
      </c>
      <c r="B5" s="333">
        <v>3606</v>
      </c>
      <c r="C5" s="333">
        <v>6703</v>
      </c>
      <c r="D5" s="333">
        <v>21195</v>
      </c>
      <c r="E5" s="333">
        <v>15731</v>
      </c>
      <c r="F5" s="333">
        <v>10486</v>
      </c>
      <c r="G5" s="333">
        <v>20217</v>
      </c>
      <c r="H5" s="333">
        <v>5496</v>
      </c>
      <c r="I5" s="333">
        <v>12910</v>
      </c>
      <c r="J5" s="333">
        <v>2184</v>
      </c>
      <c r="K5" s="333">
        <v>88419</v>
      </c>
      <c r="L5" s="333">
        <v>569</v>
      </c>
      <c r="M5" s="333">
        <v>28664</v>
      </c>
      <c r="N5" s="333">
        <v>250</v>
      </c>
      <c r="O5" s="333">
        <v>628</v>
      </c>
      <c r="P5" s="333">
        <v>13893</v>
      </c>
      <c r="Q5" s="333">
        <v>20676</v>
      </c>
      <c r="R5" s="333">
        <v>251627</v>
      </c>
      <c r="S5" s="334"/>
    </row>
    <row r="6" spans="1:220" ht="24" customHeight="1">
      <c r="A6" s="90" t="s">
        <v>249</v>
      </c>
      <c r="B6" s="335">
        <v>290</v>
      </c>
      <c r="C6" s="335">
        <v>412</v>
      </c>
      <c r="D6" s="335">
        <v>1443</v>
      </c>
      <c r="E6" s="335">
        <v>2761</v>
      </c>
      <c r="F6" s="335">
        <v>652</v>
      </c>
      <c r="G6" s="335">
        <v>3217</v>
      </c>
      <c r="H6" s="335">
        <v>253</v>
      </c>
      <c r="I6" s="335">
        <v>1142</v>
      </c>
      <c r="J6" s="335">
        <v>82</v>
      </c>
      <c r="K6" s="335">
        <v>1605</v>
      </c>
      <c r="L6" s="335">
        <v>100</v>
      </c>
      <c r="M6" s="335">
        <v>165466</v>
      </c>
      <c r="N6" s="335">
        <v>2352</v>
      </c>
      <c r="O6" s="335">
        <v>1206</v>
      </c>
      <c r="P6" s="335">
        <v>902</v>
      </c>
      <c r="Q6" s="335">
        <v>4952</v>
      </c>
      <c r="R6" s="335">
        <v>186835</v>
      </c>
      <c r="S6" s="336"/>
    </row>
    <row r="7" spans="1:220" ht="24" customHeight="1">
      <c r="A7" s="90" t="s">
        <v>251</v>
      </c>
      <c r="B7" s="335">
        <v>7651</v>
      </c>
      <c r="C7" s="335">
        <v>16368</v>
      </c>
      <c r="D7" s="335">
        <v>45376</v>
      </c>
      <c r="E7" s="335">
        <v>33685</v>
      </c>
      <c r="F7" s="335">
        <v>29807</v>
      </c>
      <c r="G7" s="335">
        <v>60803</v>
      </c>
      <c r="H7" s="335">
        <v>12979</v>
      </c>
      <c r="I7" s="335">
        <v>26251</v>
      </c>
      <c r="J7" s="335">
        <v>5068</v>
      </c>
      <c r="K7" s="335">
        <v>223988</v>
      </c>
      <c r="L7" s="335">
        <v>1934</v>
      </c>
      <c r="M7" s="335">
        <v>427198</v>
      </c>
      <c r="N7" s="335">
        <v>5850</v>
      </c>
      <c r="O7" s="335">
        <v>508</v>
      </c>
      <c r="P7" s="335">
        <v>48728</v>
      </c>
      <c r="Q7" s="335">
        <v>78671</v>
      </c>
      <c r="R7" s="335">
        <v>1024865</v>
      </c>
      <c r="S7" s="336"/>
    </row>
    <row r="8" spans="1:220" ht="24" customHeight="1">
      <c r="A8" s="90" t="s">
        <v>399</v>
      </c>
      <c r="B8" s="335">
        <v>13054</v>
      </c>
      <c r="C8" s="335">
        <v>34548</v>
      </c>
      <c r="D8" s="335">
        <v>49690</v>
      </c>
      <c r="E8" s="335">
        <v>59210</v>
      </c>
      <c r="F8" s="335">
        <v>41118</v>
      </c>
      <c r="G8" s="335">
        <v>76540</v>
      </c>
      <c r="H8" s="335">
        <v>21121</v>
      </c>
      <c r="I8" s="335">
        <v>45109</v>
      </c>
      <c r="J8" s="335">
        <v>10752</v>
      </c>
      <c r="K8" s="335">
        <v>247754</v>
      </c>
      <c r="L8" s="335">
        <v>6097</v>
      </c>
      <c r="M8" s="335">
        <v>305046</v>
      </c>
      <c r="N8" s="335">
        <v>3337</v>
      </c>
      <c r="O8" s="335">
        <v>1006</v>
      </c>
      <c r="P8" s="335">
        <v>41608</v>
      </c>
      <c r="Q8" s="335">
        <v>112</v>
      </c>
      <c r="R8" s="335">
        <v>956102</v>
      </c>
      <c r="S8" s="336"/>
    </row>
    <row r="9" spans="1:220" ht="24" customHeight="1">
      <c r="A9" s="90" t="s">
        <v>400</v>
      </c>
      <c r="B9" s="335">
        <v>527</v>
      </c>
      <c r="C9" s="335">
        <v>1594</v>
      </c>
      <c r="D9" s="335">
        <v>2842</v>
      </c>
      <c r="E9" s="335">
        <v>2942</v>
      </c>
      <c r="F9" s="335">
        <v>2857</v>
      </c>
      <c r="G9" s="335">
        <v>4411</v>
      </c>
      <c r="H9" s="335">
        <v>1038</v>
      </c>
      <c r="I9" s="335">
        <v>3997</v>
      </c>
      <c r="J9" s="335">
        <v>417</v>
      </c>
      <c r="K9" s="335">
        <v>18482</v>
      </c>
      <c r="L9" s="335">
        <v>806</v>
      </c>
      <c r="M9" s="335">
        <v>26159</v>
      </c>
      <c r="N9" s="335">
        <v>426</v>
      </c>
      <c r="O9" s="335">
        <v>14</v>
      </c>
      <c r="P9" s="335">
        <v>3656</v>
      </c>
      <c r="Q9" s="335">
        <v>0</v>
      </c>
      <c r="R9" s="335">
        <v>70168</v>
      </c>
      <c r="S9" s="336"/>
    </row>
    <row r="10" spans="1:220" ht="24" customHeight="1">
      <c r="A10" s="316" t="s">
        <v>131</v>
      </c>
      <c r="B10" s="333">
        <v>1486</v>
      </c>
      <c r="C10" s="333">
        <v>3892</v>
      </c>
      <c r="D10" s="333">
        <v>7048</v>
      </c>
      <c r="E10" s="333">
        <v>8076</v>
      </c>
      <c r="F10" s="333">
        <v>6173</v>
      </c>
      <c r="G10" s="333">
        <v>12201</v>
      </c>
      <c r="H10" s="333">
        <v>2810</v>
      </c>
      <c r="I10" s="333">
        <v>5614</v>
      </c>
      <c r="J10" s="333">
        <v>822</v>
      </c>
      <c r="K10" s="333">
        <v>42825</v>
      </c>
      <c r="L10" s="333">
        <v>879</v>
      </c>
      <c r="M10" s="333">
        <v>68899</v>
      </c>
      <c r="N10" s="333">
        <v>1493</v>
      </c>
      <c r="O10" s="333">
        <v>33</v>
      </c>
      <c r="P10" s="333">
        <v>12652</v>
      </c>
      <c r="Q10" s="333">
        <v>7</v>
      </c>
      <c r="R10" s="333">
        <v>174910</v>
      </c>
      <c r="S10" s="334"/>
    </row>
    <row r="11" spans="1:220" ht="24" customHeight="1">
      <c r="A11" s="90" t="s">
        <v>132</v>
      </c>
      <c r="B11" s="335">
        <v>689</v>
      </c>
      <c r="C11" s="335">
        <v>2175</v>
      </c>
      <c r="D11" s="335">
        <v>4714</v>
      </c>
      <c r="E11" s="335">
        <v>3058</v>
      </c>
      <c r="F11" s="335">
        <v>3147</v>
      </c>
      <c r="G11" s="335">
        <v>4499</v>
      </c>
      <c r="H11" s="335">
        <v>1357</v>
      </c>
      <c r="I11" s="335">
        <v>3191</v>
      </c>
      <c r="J11" s="335">
        <v>518</v>
      </c>
      <c r="K11" s="335">
        <v>24949</v>
      </c>
      <c r="L11" s="335">
        <v>639</v>
      </c>
      <c r="M11" s="335">
        <v>29215</v>
      </c>
      <c r="N11" s="335">
        <v>414</v>
      </c>
      <c r="O11" s="335">
        <v>5</v>
      </c>
      <c r="P11" s="335">
        <v>6126</v>
      </c>
      <c r="Q11" s="335">
        <v>2</v>
      </c>
      <c r="R11" s="335">
        <v>84698</v>
      </c>
      <c r="S11" s="336"/>
    </row>
    <row r="12" spans="1:220" ht="24" customHeight="1">
      <c r="A12" s="90" t="s">
        <v>135</v>
      </c>
      <c r="B12" s="335">
        <v>328</v>
      </c>
      <c r="C12" s="335">
        <v>778</v>
      </c>
      <c r="D12" s="335">
        <v>1903</v>
      </c>
      <c r="E12" s="335">
        <v>1574</v>
      </c>
      <c r="F12" s="335">
        <v>1222</v>
      </c>
      <c r="G12" s="335">
        <v>2113</v>
      </c>
      <c r="H12" s="335">
        <v>703</v>
      </c>
      <c r="I12" s="335">
        <v>1297</v>
      </c>
      <c r="J12" s="335">
        <v>335</v>
      </c>
      <c r="K12" s="335">
        <v>14271</v>
      </c>
      <c r="L12" s="335">
        <v>314</v>
      </c>
      <c r="M12" s="335">
        <v>16426</v>
      </c>
      <c r="N12" s="335">
        <v>270</v>
      </c>
      <c r="O12" s="335">
        <v>6</v>
      </c>
      <c r="P12" s="335">
        <v>2382</v>
      </c>
      <c r="Q12" s="335">
        <v>4</v>
      </c>
      <c r="R12" s="335">
        <v>43926</v>
      </c>
      <c r="S12" s="336"/>
    </row>
    <row r="13" spans="1:220" ht="24" customHeight="1">
      <c r="A13" s="90" t="s">
        <v>206</v>
      </c>
      <c r="B13" s="335">
        <v>459</v>
      </c>
      <c r="C13" s="335">
        <v>1243</v>
      </c>
      <c r="D13" s="335">
        <v>2801</v>
      </c>
      <c r="E13" s="335">
        <v>2410</v>
      </c>
      <c r="F13" s="335">
        <v>2063</v>
      </c>
      <c r="G13" s="335">
        <v>3464</v>
      </c>
      <c r="H13" s="335">
        <v>838</v>
      </c>
      <c r="I13" s="335">
        <v>1911</v>
      </c>
      <c r="J13" s="335">
        <v>303</v>
      </c>
      <c r="K13" s="335">
        <v>15854</v>
      </c>
      <c r="L13" s="335">
        <v>658</v>
      </c>
      <c r="M13" s="335">
        <v>27970</v>
      </c>
      <c r="N13" s="335">
        <v>407</v>
      </c>
      <c r="O13" s="335">
        <v>1</v>
      </c>
      <c r="P13" s="335">
        <v>4323</v>
      </c>
      <c r="Q13" s="335">
        <v>1</v>
      </c>
      <c r="R13" s="335">
        <v>64706</v>
      </c>
      <c r="S13" s="422"/>
    </row>
    <row r="14" spans="1:220" ht="24" customHeight="1">
      <c r="A14" s="442" t="s">
        <v>133</v>
      </c>
      <c r="B14" s="449">
        <v>2450</v>
      </c>
      <c r="C14" s="449">
        <v>4811</v>
      </c>
      <c r="D14" s="449">
        <v>10107</v>
      </c>
      <c r="E14" s="449">
        <v>8699</v>
      </c>
      <c r="F14" s="449">
        <v>8915</v>
      </c>
      <c r="G14" s="449">
        <v>14110</v>
      </c>
      <c r="H14" s="449">
        <v>3342</v>
      </c>
      <c r="I14" s="449">
        <v>17942</v>
      </c>
      <c r="J14" s="449">
        <v>1317</v>
      </c>
      <c r="K14" s="449">
        <v>52025</v>
      </c>
      <c r="L14" s="449">
        <v>1322</v>
      </c>
      <c r="M14" s="449">
        <v>51458</v>
      </c>
      <c r="N14" s="449">
        <v>1345</v>
      </c>
      <c r="O14" s="449">
        <v>363</v>
      </c>
      <c r="P14" s="449">
        <v>11361</v>
      </c>
      <c r="Q14" s="449">
        <v>15</v>
      </c>
      <c r="R14" s="449">
        <v>189582</v>
      </c>
      <c r="S14" s="450"/>
    </row>
    <row r="15" spans="1:220" ht="24" customHeight="1">
      <c r="A15" s="316" t="s">
        <v>401</v>
      </c>
      <c r="B15" s="333">
        <v>371</v>
      </c>
      <c r="C15" s="333">
        <v>855</v>
      </c>
      <c r="D15" s="333">
        <v>2182</v>
      </c>
      <c r="E15" s="333">
        <v>1242</v>
      </c>
      <c r="F15" s="333">
        <v>1142</v>
      </c>
      <c r="G15" s="333">
        <v>2441</v>
      </c>
      <c r="H15" s="333">
        <v>521</v>
      </c>
      <c r="I15" s="333">
        <v>4657</v>
      </c>
      <c r="J15" s="333">
        <v>125</v>
      </c>
      <c r="K15" s="333">
        <v>9717</v>
      </c>
      <c r="L15" s="333">
        <v>130</v>
      </c>
      <c r="M15" s="333">
        <v>20310</v>
      </c>
      <c r="N15" s="333">
        <v>371</v>
      </c>
      <c r="O15" s="333">
        <v>8</v>
      </c>
      <c r="P15" s="333">
        <v>3622</v>
      </c>
      <c r="Q15" s="333">
        <v>49</v>
      </c>
      <c r="R15" s="333">
        <v>47743</v>
      </c>
      <c r="S15" s="334"/>
    </row>
    <row r="16" spans="1:220" ht="24" customHeight="1">
      <c r="A16" s="90" t="s">
        <v>402</v>
      </c>
      <c r="B16" s="335">
        <v>2995</v>
      </c>
      <c r="C16" s="335">
        <v>7602</v>
      </c>
      <c r="D16" s="335">
        <v>14061</v>
      </c>
      <c r="E16" s="335">
        <v>17543</v>
      </c>
      <c r="F16" s="335">
        <v>12751</v>
      </c>
      <c r="G16" s="335">
        <v>20990</v>
      </c>
      <c r="H16" s="335">
        <v>5438</v>
      </c>
      <c r="I16" s="335">
        <v>28972</v>
      </c>
      <c r="J16" s="335">
        <v>2430</v>
      </c>
      <c r="K16" s="335">
        <v>91195</v>
      </c>
      <c r="L16" s="335">
        <v>4285</v>
      </c>
      <c r="M16" s="335">
        <v>131095</v>
      </c>
      <c r="N16" s="335">
        <v>2321</v>
      </c>
      <c r="O16" s="335">
        <v>971</v>
      </c>
      <c r="P16" s="335">
        <v>9146</v>
      </c>
      <c r="Q16" s="335">
        <v>1</v>
      </c>
      <c r="R16" s="335">
        <v>351796</v>
      </c>
      <c r="S16" s="336"/>
    </row>
    <row r="17" spans="1:19" ht="24" customHeight="1">
      <c r="A17" s="90" t="s">
        <v>218</v>
      </c>
      <c r="B17" s="335">
        <v>756</v>
      </c>
      <c r="C17" s="335">
        <v>1729</v>
      </c>
      <c r="D17" s="335">
        <v>4195</v>
      </c>
      <c r="E17" s="335">
        <v>3145</v>
      </c>
      <c r="F17" s="335">
        <v>2579</v>
      </c>
      <c r="G17" s="335">
        <v>6818</v>
      </c>
      <c r="H17" s="335">
        <v>1456</v>
      </c>
      <c r="I17" s="335">
        <v>10278</v>
      </c>
      <c r="J17" s="335">
        <v>488</v>
      </c>
      <c r="K17" s="335">
        <v>14342</v>
      </c>
      <c r="L17" s="335">
        <v>241</v>
      </c>
      <c r="M17" s="335">
        <v>42418</v>
      </c>
      <c r="N17" s="335">
        <v>1078</v>
      </c>
      <c r="O17" s="335">
        <v>22</v>
      </c>
      <c r="P17" s="335">
        <v>4926</v>
      </c>
      <c r="Q17" s="335">
        <v>0</v>
      </c>
      <c r="R17" s="335">
        <v>94471</v>
      </c>
      <c r="S17" s="336"/>
    </row>
    <row r="18" spans="1:19" ht="24" customHeight="1">
      <c r="A18" s="90" t="s">
        <v>403</v>
      </c>
      <c r="B18" s="335">
        <v>945</v>
      </c>
      <c r="C18" s="335">
        <v>1746</v>
      </c>
      <c r="D18" s="335">
        <v>6887</v>
      </c>
      <c r="E18" s="335">
        <v>4000</v>
      </c>
      <c r="F18" s="335">
        <v>2996</v>
      </c>
      <c r="G18" s="335">
        <v>8395</v>
      </c>
      <c r="H18" s="335">
        <v>1859</v>
      </c>
      <c r="I18" s="335">
        <v>9732</v>
      </c>
      <c r="J18" s="335">
        <v>592</v>
      </c>
      <c r="K18" s="335">
        <v>33636</v>
      </c>
      <c r="L18" s="335">
        <v>356</v>
      </c>
      <c r="M18" s="335">
        <v>58159</v>
      </c>
      <c r="N18" s="335">
        <v>992</v>
      </c>
      <c r="O18" s="335">
        <v>242</v>
      </c>
      <c r="P18" s="335">
        <v>7807</v>
      </c>
      <c r="Q18" s="335">
        <v>0</v>
      </c>
      <c r="R18" s="335">
        <v>138344</v>
      </c>
      <c r="S18" s="336"/>
    </row>
    <row r="19" spans="1:19" ht="24" customHeight="1">
      <c r="A19" s="442" t="s">
        <v>217</v>
      </c>
      <c r="B19" s="449">
        <v>1262</v>
      </c>
      <c r="C19" s="449">
        <v>1846</v>
      </c>
      <c r="D19" s="449">
        <v>6697</v>
      </c>
      <c r="E19" s="449">
        <v>4121</v>
      </c>
      <c r="F19" s="449">
        <v>4156</v>
      </c>
      <c r="G19" s="449">
        <v>6559</v>
      </c>
      <c r="H19" s="449">
        <v>1788</v>
      </c>
      <c r="I19" s="449">
        <v>5784</v>
      </c>
      <c r="J19" s="449">
        <v>647</v>
      </c>
      <c r="K19" s="449">
        <v>33790</v>
      </c>
      <c r="L19" s="449">
        <v>600</v>
      </c>
      <c r="M19" s="449">
        <v>39466</v>
      </c>
      <c r="N19" s="449">
        <v>804</v>
      </c>
      <c r="O19" s="449">
        <v>110</v>
      </c>
      <c r="P19" s="449">
        <v>6558</v>
      </c>
      <c r="Q19" s="449">
        <v>0</v>
      </c>
      <c r="R19" s="449">
        <v>114188</v>
      </c>
      <c r="S19" s="450"/>
    </row>
    <row r="20" spans="1:19" ht="24" customHeight="1">
      <c r="A20" s="316" t="s">
        <v>404</v>
      </c>
      <c r="B20" s="518">
        <v>4074</v>
      </c>
      <c r="C20" s="518">
        <v>9011</v>
      </c>
      <c r="D20" s="518">
        <v>21166</v>
      </c>
      <c r="E20" s="518">
        <v>17249</v>
      </c>
      <c r="F20" s="518">
        <v>12107</v>
      </c>
      <c r="G20" s="518">
        <v>23222</v>
      </c>
      <c r="H20" s="518">
        <v>6149</v>
      </c>
      <c r="I20" s="518">
        <v>17909</v>
      </c>
      <c r="J20" s="518">
        <v>3010</v>
      </c>
      <c r="K20" s="518">
        <v>91845</v>
      </c>
      <c r="L20" s="518">
        <v>18</v>
      </c>
      <c r="M20" s="518">
        <v>104482</v>
      </c>
      <c r="N20" s="518">
        <v>2123</v>
      </c>
      <c r="O20" s="518">
        <v>191</v>
      </c>
      <c r="P20" s="518">
        <v>5534</v>
      </c>
      <c r="Q20" s="518">
        <v>0</v>
      </c>
      <c r="R20" s="518">
        <v>318090</v>
      </c>
      <c r="S20" s="519"/>
    </row>
    <row r="21" spans="1:19" ht="24" customHeight="1">
      <c r="A21" s="90" t="s">
        <v>192</v>
      </c>
      <c r="B21" s="335">
        <v>607</v>
      </c>
      <c r="C21" s="335">
        <v>1403</v>
      </c>
      <c r="D21" s="335">
        <v>4906</v>
      </c>
      <c r="E21" s="335">
        <v>2493</v>
      </c>
      <c r="F21" s="335">
        <v>2120</v>
      </c>
      <c r="G21" s="335">
        <v>4947</v>
      </c>
      <c r="H21" s="335">
        <v>935</v>
      </c>
      <c r="I21" s="335">
        <v>11043</v>
      </c>
      <c r="J21" s="335">
        <v>357</v>
      </c>
      <c r="K21" s="335">
        <v>13875</v>
      </c>
      <c r="L21" s="335">
        <v>4</v>
      </c>
      <c r="M21" s="335">
        <v>23616</v>
      </c>
      <c r="N21" s="335">
        <v>302</v>
      </c>
      <c r="O21" s="335">
        <v>3</v>
      </c>
      <c r="P21" s="335">
        <v>4583</v>
      </c>
      <c r="Q21" s="335">
        <v>1</v>
      </c>
      <c r="R21" s="335">
        <v>71195</v>
      </c>
      <c r="S21" s="336"/>
    </row>
    <row r="22" spans="1:19" ht="24" customHeight="1">
      <c r="A22" s="90" t="s">
        <v>194</v>
      </c>
      <c r="B22" s="335">
        <v>1841</v>
      </c>
      <c r="C22" s="335">
        <v>5164</v>
      </c>
      <c r="D22" s="335">
        <v>10985</v>
      </c>
      <c r="E22" s="335">
        <v>8938</v>
      </c>
      <c r="F22" s="335">
        <v>8351</v>
      </c>
      <c r="G22" s="335">
        <v>14551</v>
      </c>
      <c r="H22" s="335">
        <v>4644</v>
      </c>
      <c r="I22" s="335">
        <v>10326</v>
      </c>
      <c r="J22" s="335">
        <v>1328</v>
      </c>
      <c r="K22" s="335">
        <v>49749</v>
      </c>
      <c r="L22" s="335">
        <v>839</v>
      </c>
      <c r="M22" s="335">
        <v>68856</v>
      </c>
      <c r="N22" s="335">
        <v>780</v>
      </c>
      <c r="O22" s="335">
        <v>265</v>
      </c>
      <c r="P22" s="335">
        <v>10718</v>
      </c>
      <c r="Q22" s="335">
        <v>0</v>
      </c>
      <c r="R22" s="335">
        <v>197335</v>
      </c>
      <c r="S22" s="336"/>
    </row>
    <row r="23" spans="1:19" ht="24" customHeight="1">
      <c r="A23" s="90" t="s">
        <v>405</v>
      </c>
      <c r="B23" s="335">
        <v>691</v>
      </c>
      <c r="C23" s="335">
        <v>1362</v>
      </c>
      <c r="D23" s="335">
        <v>4387</v>
      </c>
      <c r="E23" s="335">
        <v>2763</v>
      </c>
      <c r="F23" s="335">
        <v>2656</v>
      </c>
      <c r="G23" s="335">
        <v>5420</v>
      </c>
      <c r="H23" s="335">
        <v>1350</v>
      </c>
      <c r="I23" s="335">
        <v>10984</v>
      </c>
      <c r="J23" s="335">
        <v>513</v>
      </c>
      <c r="K23" s="335">
        <v>15026</v>
      </c>
      <c r="L23" s="335">
        <v>3</v>
      </c>
      <c r="M23" s="335">
        <v>24753</v>
      </c>
      <c r="N23" s="335">
        <v>312</v>
      </c>
      <c r="O23" s="335">
        <v>0</v>
      </c>
      <c r="P23" s="335">
        <v>6387</v>
      </c>
      <c r="Q23" s="335">
        <v>0</v>
      </c>
      <c r="R23" s="335">
        <v>76607</v>
      </c>
      <c r="S23" s="336"/>
    </row>
    <row r="24" spans="1:19" ht="24" customHeight="1">
      <c r="A24" s="90" t="s">
        <v>311</v>
      </c>
      <c r="B24" s="335">
        <v>450</v>
      </c>
      <c r="C24" s="335">
        <v>521</v>
      </c>
      <c r="D24" s="335">
        <v>1087</v>
      </c>
      <c r="E24" s="335">
        <v>1559</v>
      </c>
      <c r="F24" s="335">
        <v>818</v>
      </c>
      <c r="G24" s="335">
        <v>2587</v>
      </c>
      <c r="H24" s="335">
        <v>437</v>
      </c>
      <c r="I24" s="335">
        <v>3081</v>
      </c>
      <c r="J24" s="335">
        <v>179</v>
      </c>
      <c r="K24" s="335">
        <v>366</v>
      </c>
      <c r="L24" s="335">
        <v>84</v>
      </c>
      <c r="M24" s="335">
        <v>38788</v>
      </c>
      <c r="N24" s="335">
        <v>0</v>
      </c>
      <c r="O24" s="335">
        <v>0</v>
      </c>
      <c r="P24" s="335">
        <v>0</v>
      </c>
      <c r="Q24" s="335">
        <v>0</v>
      </c>
      <c r="R24" s="335">
        <v>49957</v>
      </c>
      <c r="S24" s="336"/>
    </row>
    <row r="25" spans="1:19" ht="24" customHeight="1">
      <c r="A25" s="442" t="s">
        <v>195</v>
      </c>
      <c r="B25" s="449">
        <v>1885</v>
      </c>
      <c r="C25" s="449">
        <v>3871</v>
      </c>
      <c r="D25" s="449">
        <v>10158</v>
      </c>
      <c r="E25" s="449">
        <v>8092</v>
      </c>
      <c r="F25" s="449">
        <v>8447</v>
      </c>
      <c r="G25" s="449">
        <v>14895</v>
      </c>
      <c r="H25" s="449">
        <v>4593</v>
      </c>
      <c r="I25" s="449">
        <v>20035</v>
      </c>
      <c r="J25" s="449">
        <v>1370</v>
      </c>
      <c r="K25" s="449">
        <v>56293</v>
      </c>
      <c r="L25" s="449" t="s">
        <v>136</v>
      </c>
      <c r="M25" s="449">
        <v>87587</v>
      </c>
      <c r="N25" s="449">
        <v>1764</v>
      </c>
      <c r="O25" s="449" t="s">
        <v>136</v>
      </c>
      <c r="P25" s="449">
        <v>11428</v>
      </c>
      <c r="Q25" s="449" t="s">
        <v>136</v>
      </c>
      <c r="R25" s="449">
        <v>230418</v>
      </c>
      <c r="S25" s="450"/>
    </row>
    <row r="26" spans="1:19" ht="24" customHeight="1">
      <c r="A26" s="316" t="s">
        <v>196</v>
      </c>
      <c r="B26" s="518">
        <v>1670</v>
      </c>
      <c r="C26" s="518">
        <v>3721</v>
      </c>
      <c r="D26" s="518">
        <v>10439</v>
      </c>
      <c r="E26" s="518">
        <v>6905</v>
      </c>
      <c r="F26" s="518">
        <v>6146</v>
      </c>
      <c r="G26" s="518">
        <v>8393</v>
      </c>
      <c r="H26" s="518">
        <v>2254</v>
      </c>
      <c r="I26" s="518">
        <v>7327</v>
      </c>
      <c r="J26" s="518">
        <v>973</v>
      </c>
      <c r="K26" s="518">
        <v>51643</v>
      </c>
      <c r="L26" s="518">
        <v>60</v>
      </c>
      <c r="M26" s="518">
        <v>73472</v>
      </c>
      <c r="N26" s="518">
        <v>1191</v>
      </c>
      <c r="O26" s="518">
        <v>85</v>
      </c>
      <c r="P26" s="518">
        <v>5389</v>
      </c>
      <c r="Q26" s="518">
        <v>166</v>
      </c>
      <c r="R26" s="518">
        <v>179834</v>
      </c>
      <c r="S26" s="547"/>
    </row>
    <row r="27" spans="1:19" ht="24" customHeight="1">
      <c r="A27" s="90" t="s">
        <v>197</v>
      </c>
      <c r="B27" s="335">
        <v>1065</v>
      </c>
      <c r="C27" s="335">
        <v>3488</v>
      </c>
      <c r="D27" s="335">
        <v>7178</v>
      </c>
      <c r="E27" s="335">
        <v>6035</v>
      </c>
      <c r="F27" s="335">
        <v>5976</v>
      </c>
      <c r="G27" s="335">
        <v>9420</v>
      </c>
      <c r="H27" s="335">
        <v>2629</v>
      </c>
      <c r="I27" s="335">
        <v>6987</v>
      </c>
      <c r="J27" s="335">
        <v>895</v>
      </c>
      <c r="K27" s="335">
        <v>67729</v>
      </c>
      <c r="L27" s="335">
        <v>928</v>
      </c>
      <c r="M27" s="335">
        <v>75329</v>
      </c>
      <c r="N27" s="335">
        <v>1213</v>
      </c>
      <c r="O27" s="335" t="s">
        <v>136</v>
      </c>
      <c r="P27" s="335">
        <v>6309</v>
      </c>
      <c r="Q27" s="335">
        <v>0</v>
      </c>
      <c r="R27" s="335">
        <v>195181</v>
      </c>
      <c r="S27" s="336"/>
    </row>
    <row r="28" spans="1:19" ht="24" customHeight="1">
      <c r="A28" s="90" t="s">
        <v>198</v>
      </c>
      <c r="B28" s="335">
        <v>47</v>
      </c>
      <c r="C28" s="335">
        <v>221</v>
      </c>
      <c r="D28" s="335">
        <v>319</v>
      </c>
      <c r="E28" s="335">
        <v>198</v>
      </c>
      <c r="F28" s="335">
        <v>322</v>
      </c>
      <c r="G28" s="335">
        <v>685</v>
      </c>
      <c r="H28" s="335">
        <v>175</v>
      </c>
      <c r="I28" s="335">
        <v>409</v>
      </c>
      <c r="J28" s="335">
        <v>18</v>
      </c>
      <c r="K28" s="335">
        <v>3908</v>
      </c>
      <c r="L28" s="335">
        <v>76</v>
      </c>
      <c r="M28" s="335">
        <v>10099</v>
      </c>
      <c r="N28" s="335">
        <v>30</v>
      </c>
      <c r="O28" s="335">
        <v>0</v>
      </c>
      <c r="P28" s="335">
        <v>860</v>
      </c>
      <c r="Q28" s="335">
        <v>0</v>
      </c>
      <c r="R28" s="335">
        <v>17367</v>
      </c>
      <c r="S28" s="336"/>
    </row>
    <row r="29" spans="1:19" ht="24" customHeight="1">
      <c r="A29" s="90" t="s">
        <v>199</v>
      </c>
      <c r="B29" s="335">
        <v>1654</v>
      </c>
      <c r="C29" s="335">
        <v>5444</v>
      </c>
      <c r="D29" s="335">
        <v>10785</v>
      </c>
      <c r="E29" s="335">
        <v>11469</v>
      </c>
      <c r="F29" s="335">
        <v>9600</v>
      </c>
      <c r="G29" s="335">
        <v>16919</v>
      </c>
      <c r="H29" s="335">
        <v>4200</v>
      </c>
      <c r="I29" s="335">
        <v>16305</v>
      </c>
      <c r="J29" s="335">
        <v>1133</v>
      </c>
      <c r="K29" s="335">
        <v>58577</v>
      </c>
      <c r="L29" s="335">
        <v>426</v>
      </c>
      <c r="M29" s="335">
        <v>86648</v>
      </c>
      <c r="N29" s="335">
        <v>2077</v>
      </c>
      <c r="O29" s="335" t="s">
        <v>136</v>
      </c>
      <c r="P29" s="335">
        <v>13263</v>
      </c>
      <c r="Q29" s="335" t="s">
        <v>136</v>
      </c>
      <c r="R29" s="335">
        <v>238500</v>
      </c>
      <c r="S29" s="336"/>
    </row>
    <row r="30" spans="1:19" ht="24" customHeight="1">
      <c r="A30" s="442" t="s">
        <v>200</v>
      </c>
      <c r="B30" s="449">
        <v>819</v>
      </c>
      <c r="C30" s="449">
        <v>2152</v>
      </c>
      <c r="D30" s="449">
        <v>9068</v>
      </c>
      <c r="E30" s="449">
        <v>5136</v>
      </c>
      <c r="F30" s="449">
        <v>5291</v>
      </c>
      <c r="G30" s="449">
        <v>11086</v>
      </c>
      <c r="H30" s="449">
        <v>3498</v>
      </c>
      <c r="I30" s="449">
        <v>5130</v>
      </c>
      <c r="J30" s="449">
        <v>751</v>
      </c>
      <c r="K30" s="449">
        <v>38225</v>
      </c>
      <c r="L30" s="449">
        <v>901</v>
      </c>
      <c r="M30" s="449">
        <v>69924</v>
      </c>
      <c r="N30" s="449">
        <v>1297</v>
      </c>
      <c r="O30" s="449">
        <v>160</v>
      </c>
      <c r="P30" s="449">
        <v>5578</v>
      </c>
      <c r="Q30" s="449">
        <v>15434</v>
      </c>
      <c r="R30" s="449">
        <v>174450</v>
      </c>
      <c r="S30" s="450"/>
    </row>
    <row r="31" spans="1:19" ht="24" customHeight="1">
      <c r="A31" s="316" t="s">
        <v>201</v>
      </c>
      <c r="B31" s="333">
        <v>799</v>
      </c>
      <c r="C31" s="333">
        <v>1912</v>
      </c>
      <c r="D31" s="333">
        <v>5361</v>
      </c>
      <c r="E31" s="333">
        <v>3828</v>
      </c>
      <c r="F31" s="333">
        <v>3345</v>
      </c>
      <c r="G31" s="333">
        <v>6433</v>
      </c>
      <c r="H31" s="333">
        <v>1860</v>
      </c>
      <c r="I31" s="333">
        <v>5345</v>
      </c>
      <c r="J31" s="333">
        <v>486</v>
      </c>
      <c r="K31" s="333">
        <v>28672</v>
      </c>
      <c r="L31" s="333">
        <v>179</v>
      </c>
      <c r="M31" s="333">
        <v>23195</v>
      </c>
      <c r="N31" s="333">
        <v>421</v>
      </c>
      <c r="O31" s="333">
        <v>0</v>
      </c>
      <c r="P31" s="333">
        <v>5457</v>
      </c>
      <c r="Q31" s="333">
        <v>7</v>
      </c>
      <c r="R31" s="333">
        <v>87300</v>
      </c>
      <c r="S31" s="334"/>
    </row>
    <row r="32" spans="1:19" ht="24" customHeight="1">
      <c r="A32" s="90" t="s">
        <v>406</v>
      </c>
      <c r="B32" s="335">
        <v>442</v>
      </c>
      <c r="C32" s="335">
        <v>861</v>
      </c>
      <c r="D32" s="335">
        <v>2429</v>
      </c>
      <c r="E32" s="335">
        <v>1646</v>
      </c>
      <c r="F32" s="335">
        <v>1427</v>
      </c>
      <c r="G32" s="335">
        <v>3576</v>
      </c>
      <c r="H32" s="335">
        <v>1022</v>
      </c>
      <c r="I32" s="335">
        <v>2420</v>
      </c>
      <c r="J32" s="335">
        <v>169</v>
      </c>
      <c r="K32" s="335">
        <v>16853</v>
      </c>
      <c r="L32" s="335">
        <v>146</v>
      </c>
      <c r="M32" s="335">
        <v>17800</v>
      </c>
      <c r="N32" s="335">
        <v>254</v>
      </c>
      <c r="O32" s="335">
        <v>0</v>
      </c>
      <c r="P32" s="335">
        <v>3864</v>
      </c>
      <c r="Q32" s="335">
        <v>88</v>
      </c>
      <c r="R32" s="335">
        <v>52997</v>
      </c>
      <c r="S32" s="336"/>
    </row>
    <row r="33" spans="1:23" ht="24" customHeight="1">
      <c r="A33" s="90" t="s">
        <v>202</v>
      </c>
      <c r="B33" s="335">
        <v>944</v>
      </c>
      <c r="C33" s="335">
        <v>2837</v>
      </c>
      <c r="D33" s="335">
        <v>9028</v>
      </c>
      <c r="E33" s="335">
        <v>3817</v>
      </c>
      <c r="F33" s="335">
        <v>39264</v>
      </c>
      <c r="G33" s="335">
        <v>11016</v>
      </c>
      <c r="H33" s="335">
        <v>2576</v>
      </c>
      <c r="I33" s="335">
        <v>4648</v>
      </c>
      <c r="J33" s="335">
        <v>425</v>
      </c>
      <c r="K33" s="335">
        <v>34857</v>
      </c>
      <c r="L33" s="335">
        <v>89</v>
      </c>
      <c r="M33" s="335">
        <v>49558</v>
      </c>
      <c r="N33" s="335">
        <v>659</v>
      </c>
      <c r="O33" s="335">
        <v>24</v>
      </c>
      <c r="P33" s="335">
        <v>5181</v>
      </c>
      <c r="Q33" s="335">
        <v>63</v>
      </c>
      <c r="R33" s="335">
        <v>164986</v>
      </c>
      <c r="S33" s="336"/>
    </row>
    <row r="34" spans="1:23" ht="24" customHeight="1">
      <c r="A34" s="90" t="s">
        <v>203</v>
      </c>
      <c r="B34" s="335">
        <v>478</v>
      </c>
      <c r="C34" s="335">
        <v>1481</v>
      </c>
      <c r="D34" s="335">
        <v>4433</v>
      </c>
      <c r="E34" s="335">
        <v>2754</v>
      </c>
      <c r="F34" s="335">
        <v>29180</v>
      </c>
      <c r="G34" s="335">
        <v>5492</v>
      </c>
      <c r="H34" s="335">
        <v>1198</v>
      </c>
      <c r="I34" s="335">
        <v>2078</v>
      </c>
      <c r="J34" s="335">
        <v>247</v>
      </c>
      <c r="K34" s="335">
        <v>25243</v>
      </c>
      <c r="L34" s="335">
        <v>28</v>
      </c>
      <c r="M34" s="335">
        <v>28145</v>
      </c>
      <c r="N34" s="335">
        <v>574</v>
      </c>
      <c r="O34" s="335">
        <v>1</v>
      </c>
      <c r="P34" s="335">
        <v>5462</v>
      </c>
      <c r="Q34" s="335">
        <v>26</v>
      </c>
      <c r="R34" s="335">
        <v>106820</v>
      </c>
      <c r="S34" s="336"/>
    </row>
    <row r="35" spans="1:23" ht="24" customHeight="1">
      <c r="A35" s="442" t="s">
        <v>205</v>
      </c>
      <c r="B35" s="449">
        <v>1240</v>
      </c>
      <c r="C35" s="449">
        <v>3634</v>
      </c>
      <c r="D35" s="449">
        <v>7115</v>
      </c>
      <c r="E35" s="449">
        <v>5658</v>
      </c>
      <c r="F35" s="449">
        <v>6615</v>
      </c>
      <c r="G35" s="449">
        <v>11965</v>
      </c>
      <c r="H35" s="449">
        <v>3251</v>
      </c>
      <c r="I35" s="449">
        <v>18280</v>
      </c>
      <c r="J35" s="449">
        <v>788</v>
      </c>
      <c r="K35" s="449">
        <v>28842</v>
      </c>
      <c r="L35" s="449">
        <v>105</v>
      </c>
      <c r="M35" s="449">
        <v>82532</v>
      </c>
      <c r="N35" s="449">
        <v>1664</v>
      </c>
      <c r="O35" s="449">
        <v>0</v>
      </c>
      <c r="P35" s="449">
        <v>7908</v>
      </c>
      <c r="Q35" s="449">
        <v>318</v>
      </c>
      <c r="R35" s="449">
        <v>179915</v>
      </c>
      <c r="S35" s="450"/>
    </row>
    <row r="36" spans="1:23" ht="24" customHeight="1">
      <c r="A36" s="316" t="s">
        <v>269</v>
      </c>
      <c r="B36" s="333">
        <v>17</v>
      </c>
      <c r="C36" s="333">
        <v>19</v>
      </c>
      <c r="D36" s="333">
        <v>126</v>
      </c>
      <c r="E36" s="333">
        <v>110</v>
      </c>
      <c r="F36" s="333">
        <v>174</v>
      </c>
      <c r="G36" s="333">
        <v>295</v>
      </c>
      <c r="H36" s="333">
        <v>133</v>
      </c>
      <c r="I36" s="333">
        <v>1362</v>
      </c>
      <c r="J36" s="333">
        <v>13</v>
      </c>
      <c r="K36" s="333">
        <v>916</v>
      </c>
      <c r="L36" s="333">
        <v>0</v>
      </c>
      <c r="M36" s="333">
        <v>50</v>
      </c>
      <c r="N36" s="333">
        <v>0</v>
      </c>
      <c r="O36" s="333">
        <v>0</v>
      </c>
      <c r="P36" s="333">
        <v>200</v>
      </c>
      <c r="Q36" s="333">
        <v>2437</v>
      </c>
      <c r="R36" s="333">
        <v>5852</v>
      </c>
      <c r="S36" s="334"/>
    </row>
    <row r="37" spans="1:23" ht="24" customHeight="1">
      <c r="A37" s="90" t="s">
        <v>207</v>
      </c>
      <c r="B37" s="335">
        <v>57</v>
      </c>
      <c r="C37" s="335">
        <v>7</v>
      </c>
      <c r="D37" s="335">
        <v>10</v>
      </c>
      <c r="E37" s="335">
        <v>17</v>
      </c>
      <c r="F37" s="335">
        <v>70</v>
      </c>
      <c r="G37" s="335">
        <v>116</v>
      </c>
      <c r="H37" s="335">
        <v>25</v>
      </c>
      <c r="I37" s="335">
        <v>71</v>
      </c>
      <c r="J37" s="335">
        <v>2</v>
      </c>
      <c r="K37" s="335">
        <v>1023</v>
      </c>
      <c r="L37" s="335">
        <v>0</v>
      </c>
      <c r="M37" s="335">
        <v>0</v>
      </c>
      <c r="N37" s="335">
        <v>0</v>
      </c>
      <c r="O37" s="335">
        <v>0</v>
      </c>
      <c r="P37" s="335">
        <v>0</v>
      </c>
      <c r="Q37" s="335">
        <v>0</v>
      </c>
      <c r="R37" s="335">
        <v>1398</v>
      </c>
      <c r="S37" s="336"/>
    </row>
    <row r="38" spans="1:23" ht="24" customHeight="1">
      <c r="A38" s="90" t="s">
        <v>211</v>
      </c>
      <c r="B38" s="504">
        <v>285</v>
      </c>
      <c r="C38" s="504">
        <v>886</v>
      </c>
      <c r="D38" s="504">
        <v>2323</v>
      </c>
      <c r="E38" s="504">
        <v>1481</v>
      </c>
      <c r="F38" s="504">
        <v>1489</v>
      </c>
      <c r="G38" s="504">
        <v>2622</v>
      </c>
      <c r="H38" s="504">
        <v>788</v>
      </c>
      <c r="I38" s="504">
        <v>13700</v>
      </c>
      <c r="J38" s="504">
        <v>253</v>
      </c>
      <c r="K38" s="504">
        <v>20440</v>
      </c>
      <c r="L38" s="504">
        <v>310</v>
      </c>
      <c r="M38" s="504">
        <v>34057</v>
      </c>
      <c r="N38" s="504">
        <v>433</v>
      </c>
      <c r="O38" s="504">
        <v>0</v>
      </c>
      <c r="P38" s="504">
        <v>3995</v>
      </c>
      <c r="Q38" s="504">
        <v>559</v>
      </c>
      <c r="R38" s="504">
        <v>83621</v>
      </c>
      <c r="S38" s="595"/>
    </row>
    <row r="39" spans="1:23" ht="24" customHeight="1">
      <c r="A39" s="601" t="s">
        <v>265</v>
      </c>
      <c r="B39" s="335">
        <v>570</v>
      </c>
      <c r="C39" s="335">
        <v>1477</v>
      </c>
      <c r="D39" s="335">
        <v>4653</v>
      </c>
      <c r="E39" s="335">
        <v>3273</v>
      </c>
      <c r="F39" s="335">
        <v>3718</v>
      </c>
      <c r="G39" s="335">
        <v>6828</v>
      </c>
      <c r="H39" s="335">
        <v>1974</v>
      </c>
      <c r="I39" s="335">
        <v>5734</v>
      </c>
      <c r="J39" s="335">
        <v>452</v>
      </c>
      <c r="K39" s="335">
        <v>30618</v>
      </c>
      <c r="L39" s="335">
        <v>0</v>
      </c>
      <c r="M39" s="335">
        <v>46592</v>
      </c>
      <c r="N39" s="335">
        <v>0</v>
      </c>
      <c r="O39" s="335">
        <v>0</v>
      </c>
      <c r="P39" s="335">
        <v>3984</v>
      </c>
      <c r="Q39" s="335">
        <v>0</v>
      </c>
      <c r="R39" s="335">
        <v>109873</v>
      </c>
      <c r="S39" s="336"/>
    </row>
    <row r="40" spans="1:23" ht="24" customHeight="1">
      <c r="A40" s="90" t="s">
        <v>216</v>
      </c>
      <c r="B40" s="335">
        <v>891</v>
      </c>
      <c r="C40" s="335">
        <v>417</v>
      </c>
      <c r="D40" s="335">
        <v>812</v>
      </c>
      <c r="E40" s="335">
        <v>478</v>
      </c>
      <c r="F40" s="335">
        <v>416</v>
      </c>
      <c r="G40" s="335">
        <v>638</v>
      </c>
      <c r="H40" s="335">
        <v>62</v>
      </c>
      <c r="I40" s="335">
        <v>1271</v>
      </c>
      <c r="J40" s="335">
        <v>122</v>
      </c>
      <c r="K40" s="335">
        <v>11729</v>
      </c>
      <c r="L40" s="335">
        <v>162</v>
      </c>
      <c r="M40" s="335">
        <v>2102</v>
      </c>
      <c r="N40" s="335">
        <v>11</v>
      </c>
      <c r="O40" s="335">
        <v>30</v>
      </c>
      <c r="P40" s="335">
        <v>160</v>
      </c>
      <c r="Q40" s="335">
        <v>265</v>
      </c>
      <c r="R40" s="335">
        <v>19566</v>
      </c>
      <c r="S40" s="336" t="s">
        <v>511</v>
      </c>
    </row>
    <row r="41" spans="1:23" ht="24" customHeight="1">
      <c r="A41" s="316" t="s">
        <v>208</v>
      </c>
      <c r="B41" s="333">
        <v>2156</v>
      </c>
      <c r="C41" s="333">
        <v>4707</v>
      </c>
      <c r="D41" s="333">
        <v>8914</v>
      </c>
      <c r="E41" s="333">
        <v>8750</v>
      </c>
      <c r="F41" s="333">
        <v>7905</v>
      </c>
      <c r="G41" s="333">
        <v>14710</v>
      </c>
      <c r="H41" s="333">
        <v>3227</v>
      </c>
      <c r="I41" s="333">
        <v>6629</v>
      </c>
      <c r="J41" s="333">
        <v>1191</v>
      </c>
      <c r="K41" s="333">
        <v>57320</v>
      </c>
      <c r="L41" s="333">
        <v>1149</v>
      </c>
      <c r="M41" s="333">
        <v>92523</v>
      </c>
      <c r="N41" s="333">
        <v>1455</v>
      </c>
      <c r="O41" s="333">
        <v>16</v>
      </c>
      <c r="P41" s="333">
        <v>13825</v>
      </c>
      <c r="Q41" s="333">
        <v>7003</v>
      </c>
      <c r="R41" s="333">
        <v>231480</v>
      </c>
      <c r="S41" s="334"/>
    </row>
    <row r="42" spans="1:23" ht="24" customHeight="1">
      <c r="A42" s="90" t="s">
        <v>209</v>
      </c>
      <c r="B42" s="335">
        <v>211</v>
      </c>
      <c r="C42" s="335">
        <v>595</v>
      </c>
      <c r="D42" s="335">
        <v>1134</v>
      </c>
      <c r="E42" s="335">
        <v>836</v>
      </c>
      <c r="F42" s="335">
        <v>691</v>
      </c>
      <c r="G42" s="335">
        <v>1911</v>
      </c>
      <c r="H42" s="335">
        <v>439</v>
      </c>
      <c r="I42" s="335">
        <v>965</v>
      </c>
      <c r="J42" s="335">
        <v>108</v>
      </c>
      <c r="K42" s="335">
        <v>11211</v>
      </c>
      <c r="L42" s="335">
        <v>22</v>
      </c>
      <c r="M42" s="335">
        <v>13621</v>
      </c>
      <c r="N42" s="335">
        <v>191</v>
      </c>
      <c r="O42" s="335">
        <v>0</v>
      </c>
      <c r="P42" s="335">
        <v>1530</v>
      </c>
      <c r="Q42" s="335">
        <v>3379</v>
      </c>
      <c r="R42" s="335">
        <v>36844</v>
      </c>
      <c r="S42" s="336"/>
    </row>
    <row r="43" spans="1:23" ht="24" customHeight="1">
      <c r="A43" s="90" t="s">
        <v>212</v>
      </c>
      <c r="B43" s="335">
        <v>798</v>
      </c>
      <c r="C43" s="335">
        <v>285</v>
      </c>
      <c r="D43" s="335">
        <v>842</v>
      </c>
      <c r="E43" s="335">
        <v>354</v>
      </c>
      <c r="F43" s="335">
        <v>353</v>
      </c>
      <c r="G43" s="335">
        <v>562</v>
      </c>
      <c r="H43" s="335">
        <v>169</v>
      </c>
      <c r="I43" s="335">
        <v>1287</v>
      </c>
      <c r="J43" s="335">
        <v>17</v>
      </c>
      <c r="K43" s="335">
        <v>4782</v>
      </c>
      <c r="L43" s="335">
        <v>25</v>
      </c>
      <c r="M43" s="335">
        <v>5794</v>
      </c>
      <c r="N43" s="335">
        <v>112</v>
      </c>
      <c r="O43" s="335">
        <v>0</v>
      </c>
      <c r="P43" s="335">
        <v>761</v>
      </c>
      <c r="Q43" s="335">
        <v>142</v>
      </c>
      <c r="R43" s="335">
        <v>16283</v>
      </c>
      <c r="S43" s="336"/>
    </row>
    <row r="44" spans="1:23" ht="24" customHeight="1">
      <c r="A44" s="90" t="s">
        <v>210</v>
      </c>
      <c r="B44" s="335">
        <v>1015</v>
      </c>
      <c r="C44" s="335">
        <v>2245</v>
      </c>
      <c r="D44" s="335">
        <v>6138</v>
      </c>
      <c r="E44" s="335">
        <v>5422</v>
      </c>
      <c r="F44" s="335">
        <v>4299</v>
      </c>
      <c r="G44" s="335">
        <v>6299</v>
      </c>
      <c r="H44" s="335">
        <v>2070</v>
      </c>
      <c r="I44" s="335">
        <v>4561</v>
      </c>
      <c r="J44" s="335">
        <v>986</v>
      </c>
      <c r="K44" s="335">
        <v>29664</v>
      </c>
      <c r="L44" s="335">
        <v>280</v>
      </c>
      <c r="M44" s="335">
        <v>46802</v>
      </c>
      <c r="N44" s="335">
        <v>953</v>
      </c>
      <c r="O44" s="335">
        <v>465</v>
      </c>
      <c r="P44" s="335">
        <v>4769</v>
      </c>
      <c r="Q44" s="335">
        <v>4726</v>
      </c>
      <c r="R44" s="335">
        <v>120694</v>
      </c>
      <c r="S44" s="336"/>
    </row>
    <row r="45" spans="1:23" ht="24" customHeight="1" thickBot="1">
      <c r="A45" s="644" t="s">
        <v>213</v>
      </c>
      <c r="B45" s="685">
        <v>2208</v>
      </c>
      <c r="C45" s="685">
        <v>5746</v>
      </c>
      <c r="D45" s="685">
        <v>11302</v>
      </c>
      <c r="E45" s="685">
        <v>8821</v>
      </c>
      <c r="F45" s="685">
        <v>10528</v>
      </c>
      <c r="G45" s="685">
        <v>18117</v>
      </c>
      <c r="H45" s="685">
        <v>4990</v>
      </c>
      <c r="I45" s="685">
        <v>30829</v>
      </c>
      <c r="J45" s="685">
        <v>1088</v>
      </c>
      <c r="K45" s="685">
        <v>49607</v>
      </c>
      <c r="L45" s="685">
        <v>47</v>
      </c>
      <c r="M45" s="685">
        <v>65998</v>
      </c>
      <c r="N45" s="685">
        <v>1333</v>
      </c>
      <c r="O45" s="685">
        <v>0</v>
      </c>
      <c r="P45" s="685">
        <v>9785</v>
      </c>
      <c r="Q45" s="685">
        <v>94</v>
      </c>
      <c r="R45" s="685">
        <v>220493</v>
      </c>
      <c r="S45" s="686"/>
    </row>
    <row r="46" spans="1:23" ht="24" customHeight="1" thickBot="1">
      <c r="A46" s="644" t="s">
        <v>48</v>
      </c>
      <c r="B46" s="629">
        <f>SUM(B5:B45)</f>
        <v>63783</v>
      </c>
      <c r="C46" s="629">
        <f t="shared" ref="C46:R46" si="0">SUM(C5:C45)</f>
        <v>149769</v>
      </c>
      <c r="D46" s="629">
        <f t="shared" si="0"/>
        <v>336239</v>
      </c>
      <c r="E46" s="629">
        <f t="shared" si="0"/>
        <v>286279</v>
      </c>
      <c r="F46" s="629">
        <f t="shared" si="0"/>
        <v>301372</v>
      </c>
      <c r="G46" s="629">
        <f t="shared" si="0"/>
        <v>449483</v>
      </c>
      <c r="H46" s="629">
        <f t="shared" si="0"/>
        <v>115647</v>
      </c>
      <c r="I46" s="629">
        <f t="shared" si="0"/>
        <v>387503</v>
      </c>
      <c r="J46" s="629">
        <f t="shared" si="0"/>
        <v>42954</v>
      </c>
      <c r="K46" s="629">
        <f t="shared" si="0"/>
        <v>1711865</v>
      </c>
      <c r="L46" s="629">
        <f t="shared" si="0"/>
        <v>24811</v>
      </c>
      <c r="M46" s="629">
        <f t="shared" si="0"/>
        <v>2610272</v>
      </c>
      <c r="N46" s="629">
        <f t="shared" si="0"/>
        <v>40859</v>
      </c>
      <c r="O46" s="629">
        <f t="shared" si="0"/>
        <v>6363</v>
      </c>
      <c r="P46" s="629">
        <f t="shared" si="0"/>
        <v>314620</v>
      </c>
      <c r="Q46" s="629">
        <f t="shared" si="0"/>
        <v>139198</v>
      </c>
      <c r="R46" s="629">
        <f t="shared" si="0"/>
        <v>6981017</v>
      </c>
      <c r="S46" s="643"/>
    </row>
    <row r="47" spans="1:23" ht="24" customHeight="1">
      <c r="A47" s="650" t="s">
        <v>214</v>
      </c>
      <c r="B47" s="687">
        <v>8</v>
      </c>
      <c r="C47" s="687">
        <v>31</v>
      </c>
      <c r="D47" s="687">
        <v>22</v>
      </c>
      <c r="E47" s="687">
        <v>151</v>
      </c>
      <c r="F47" s="687">
        <v>15</v>
      </c>
      <c r="G47" s="687">
        <v>7</v>
      </c>
      <c r="H47" s="687">
        <v>16</v>
      </c>
      <c r="I47" s="687">
        <v>15</v>
      </c>
      <c r="J47" s="687">
        <v>1</v>
      </c>
      <c r="K47" s="687">
        <v>19</v>
      </c>
      <c r="L47" s="687">
        <v>26</v>
      </c>
      <c r="M47" s="687">
        <v>0</v>
      </c>
      <c r="N47" s="687">
        <v>0</v>
      </c>
      <c r="O47" s="687">
        <v>0</v>
      </c>
      <c r="P47" s="687">
        <v>52</v>
      </c>
      <c r="Q47" s="687">
        <v>6</v>
      </c>
      <c r="R47" s="687">
        <v>369</v>
      </c>
      <c r="S47" s="688"/>
    </row>
    <row r="48" spans="1:23" ht="24" customHeight="1">
      <c r="A48" s="90" t="s">
        <v>215</v>
      </c>
      <c r="B48" s="689">
        <v>124</v>
      </c>
      <c r="C48" s="689">
        <v>412</v>
      </c>
      <c r="D48" s="689">
        <v>655</v>
      </c>
      <c r="E48" s="689">
        <v>592</v>
      </c>
      <c r="F48" s="689">
        <v>513</v>
      </c>
      <c r="G48" s="689">
        <v>197</v>
      </c>
      <c r="H48" s="689">
        <v>142</v>
      </c>
      <c r="I48" s="689">
        <v>2705</v>
      </c>
      <c r="J48" s="689">
        <v>34</v>
      </c>
      <c r="K48" s="689">
        <v>26095</v>
      </c>
      <c r="L48" s="689">
        <v>0</v>
      </c>
      <c r="M48" s="689">
        <v>0</v>
      </c>
      <c r="N48" s="689">
        <v>0</v>
      </c>
      <c r="O48" s="689">
        <v>0</v>
      </c>
      <c r="P48" s="689">
        <v>5081</v>
      </c>
      <c r="Q48" s="689">
        <v>0</v>
      </c>
      <c r="R48" s="689">
        <v>36550</v>
      </c>
      <c r="S48" s="690"/>
      <c r="W48" s="41"/>
    </row>
    <row r="49" spans="1:19" ht="24" customHeight="1" thickBot="1">
      <c r="A49" s="644" t="s">
        <v>244</v>
      </c>
      <c r="B49" s="691">
        <v>5575</v>
      </c>
      <c r="C49" s="691">
        <v>7993</v>
      </c>
      <c r="D49" s="691">
        <v>13663</v>
      </c>
      <c r="E49" s="691">
        <v>21404</v>
      </c>
      <c r="F49" s="691">
        <v>12580</v>
      </c>
      <c r="G49" s="691">
        <v>11493</v>
      </c>
      <c r="H49" s="691">
        <v>5885</v>
      </c>
      <c r="I49" s="691">
        <v>12488</v>
      </c>
      <c r="J49" s="691">
        <v>2764</v>
      </c>
      <c r="K49" s="691">
        <v>30219</v>
      </c>
      <c r="L49" s="691">
        <v>5637</v>
      </c>
      <c r="M49" s="691">
        <v>45587</v>
      </c>
      <c r="N49" s="691"/>
      <c r="O49" s="691">
        <v>288</v>
      </c>
      <c r="P49" s="691"/>
      <c r="Q49" s="691">
        <v>5717</v>
      </c>
      <c r="R49" s="860">
        <v>181293</v>
      </c>
      <c r="S49" s="692"/>
    </row>
    <row r="50" spans="1:19" ht="24" customHeight="1" thickBot="1">
      <c r="A50" s="655" t="s">
        <v>144</v>
      </c>
      <c r="B50" s="619">
        <f>SUM(B47:B49)</f>
        <v>5707</v>
      </c>
      <c r="C50" s="619">
        <f t="shared" ref="C50:R50" si="1">SUM(C47:C49)</f>
        <v>8436</v>
      </c>
      <c r="D50" s="619">
        <f t="shared" si="1"/>
        <v>14340</v>
      </c>
      <c r="E50" s="619">
        <f t="shared" si="1"/>
        <v>22147</v>
      </c>
      <c r="F50" s="619">
        <f t="shared" si="1"/>
        <v>13108</v>
      </c>
      <c r="G50" s="619">
        <f t="shared" si="1"/>
        <v>11697</v>
      </c>
      <c r="H50" s="619">
        <f t="shared" si="1"/>
        <v>6043</v>
      </c>
      <c r="I50" s="619">
        <f t="shared" si="1"/>
        <v>15208</v>
      </c>
      <c r="J50" s="619">
        <f t="shared" si="1"/>
        <v>2799</v>
      </c>
      <c r="K50" s="619">
        <f t="shared" si="1"/>
        <v>56333</v>
      </c>
      <c r="L50" s="619">
        <f t="shared" si="1"/>
        <v>5663</v>
      </c>
      <c r="M50" s="619">
        <f t="shared" si="1"/>
        <v>45587</v>
      </c>
      <c r="N50" s="619">
        <f t="shared" si="1"/>
        <v>0</v>
      </c>
      <c r="O50" s="619">
        <f t="shared" si="1"/>
        <v>288</v>
      </c>
      <c r="P50" s="619">
        <f t="shared" si="1"/>
        <v>5133</v>
      </c>
      <c r="Q50" s="619">
        <f t="shared" si="1"/>
        <v>5723</v>
      </c>
      <c r="R50" s="619">
        <f t="shared" si="1"/>
        <v>218212</v>
      </c>
      <c r="S50" s="635"/>
    </row>
    <row r="51" spans="1:19" ht="24" customHeight="1" thickBot="1">
      <c r="A51" s="644" t="s">
        <v>11</v>
      </c>
      <c r="B51" s="629">
        <f>B46+B50</f>
        <v>69490</v>
      </c>
      <c r="C51" s="629">
        <f t="shared" ref="C51:R51" si="2">C46+C50</f>
        <v>158205</v>
      </c>
      <c r="D51" s="629">
        <f t="shared" si="2"/>
        <v>350579</v>
      </c>
      <c r="E51" s="629">
        <f t="shared" si="2"/>
        <v>308426</v>
      </c>
      <c r="F51" s="629">
        <f t="shared" si="2"/>
        <v>314480</v>
      </c>
      <c r="G51" s="629">
        <f t="shared" si="2"/>
        <v>461180</v>
      </c>
      <c r="H51" s="629">
        <f t="shared" si="2"/>
        <v>121690</v>
      </c>
      <c r="I51" s="629">
        <f t="shared" si="2"/>
        <v>402711</v>
      </c>
      <c r="J51" s="629">
        <f t="shared" si="2"/>
        <v>45753</v>
      </c>
      <c r="K51" s="629">
        <f t="shared" si="2"/>
        <v>1768198</v>
      </c>
      <c r="L51" s="629">
        <f t="shared" si="2"/>
        <v>30474</v>
      </c>
      <c r="M51" s="629">
        <f t="shared" si="2"/>
        <v>2655859</v>
      </c>
      <c r="N51" s="629">
        <f t="shared" si="2"/>
        <v>40859</v>
      </c>
      <c r="O51" s="629">
        <f t="shared" si="2"/>
        <v>6651</v>
      </c>
      <c r="P51" s="629">
        <f t="shared" si="2"/>
        <v>319753</v>
      </c>
      <c r="Q51" s="629">
        <f t="shared" si="2"/>
        <v>144921</v>
      </c>
      <c r="R51" s="629">
        <f t="shared" si="2"/>
        <v>7199229</v>
      </c>
      <c r="S51" s="643"/>
    </row>
    <row r="52" spans="1:19">
      <c r="A52" s="266"/>
      <c r="B52" s="129"/>
      <c r="C52" s="129"/>
      <c r="D52" s="129"/>
      <c r="E52" s="129"/>
      <c r="F52" s="129"/>
      <c r="G52" s="129"/>
      <c r="H52" s="129"/>
      <c r="I52" s="129"/>
      <c r="J52" s="129"/>
      <c r="K52" s="129"/>
      <c r="L52" s="129"/>
      <c r="M52" s="129"/>
      <c r="N52" s="129"/>
      <c r="O52" s="129"/>
      <c r="P52" s="129"/>
      <c r="Q52" s="129"/>
      <c r="R52" s="129"/>
    </row>
  </sheetData>
  <mergeCells count="2">
    <mergeCell ref="B2:L2"/>
    <mergeCell ref="A2:A4"/>
  </mergeCells>
  <phoneticPr fontId="2"/>
  <pageMargins left="0.78740157480314965" right="0.78740157480314965" top="0.78740157480314965" bottom="0.78740157480314965" header="0.51181102362204722" footer="0.51181102362204722"/>
  <pageSetup paperSize="9" scale="64" firstPageNumber="40" fitToWidth="2" orientation="portrait" useFirstPageNumber="1" r:id="rId1"/>
  <headerFooter alignWithMargins="0">
    <oddFooter>&amp;C&amp;"ＭＳ 明朝,標準"&amp;18&amp;P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G51"/>
  <sheetViews>
    <sheetView view="pageBreakPreview" topLeftCell="A2" zoomScale="80" zoomScaleNormal="80" zoomScaleSheetLayoutView="80" workbookViewId="0">
      <pane xSplit="1" ySplit="3" topLeftCell="H15" activePane="bottomRight" state="frozen"/>
      <selection activeCell="A2" sqref="A2"/>
      <selection pane="topRight" activeCell="B2" sqref="B2"/>
      <selection pane="bottomLeft" activeCell="A5" sqref="A5"/>
      <selection pane="bottomRight" activeCell="P27" sqref="P27"/>
    </sheetView>
  </sheetViews>
  <sheetFormatPr defaultColWidth="9" defaultRowHeight="13"/>
  <cols>
    <col min="1" max="1" width="10.6328125" style="10" customWidth="1"/>
    <col min="2" max="2" width="23.08984375" style="1" bestFit="1" customWidth="1"/>
    <col min="3" max="5" width="8.36328125" style="1" customWidth="1"/>
    <col min="6" max="6" width="11.36328125" style="1" customWidth="1"/>
    <col min="7" max="7" width="6.453125" style="1" customWidth="1"/>
    <col min="8" max="8" width="27.90625" style="1" customWidth="1"/>
    <col min="9" max="9" width="9.36328125" style="1" customWidth="1"/>
    <col min="10" max="10" width="11.6328125" style="1" bestFit="1" customWidth="1"/>
    <col min="11" max="12" width="7.7265625" style="1" customWidth="1"/>
    <col min="13" max="13" width="9.36328125" style="1" customWidth="1"/>
    <col min="14" max="14" width="61.6328125" style="1" customWidth="1"/>
    <col min="15" max="16384" width="9" style="1"/>
  </cols>
  <sheetData>
    <row r="1" spans="1:189" ht="14.5" thickBot="1">
      <c r="A1" s="100" t="s">
        <v>410</v>
      </c>
      <c r="B1" s="101"/>
      <c r="N1" s="10" t="str">
        <f>貸出サービス概況!AA1</f>
        <v>令和7年</v>
      </c>
    </row>
    <row r="2" spans="1:189" ht="14.15" customHeight="1">
      <c r="A2" s="1043" t="s">
        <v>0</v>
      </c>
      <c r="B2" s="1051" t="s">
        <v>59</v>
      </c>
      <c r="C2" s="1052"/>
      <c r="D2" s="1052"/>
      <c r="E2" s="1052"/>
      <c r="F2" s="1052"/>
      <c r="G2" s="1052"/>
      <c r="H2" s="1053"/>
      <c r="I2" s="102"/>
      <c r="J2" s="103" t="s">
        <v>60</v>
      </c>
      <c r="K2" s="1041" t="s">
        <v>61</v>
      </c>
      <c r="L2" s="1042"/>
      <c r="M2" s="1045"/>
      <c r="N2" s="99" t="s">
        <v>294</v>
      </c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GG2" s="6"/>
    </row>
    <row r="3" spans="1:189" ht="14.15" customHeight="1">
      <c r="A3" s="1009"/>
      <c r="B3" s="1021" t="s">
        <v>62</v>
      </c>
      <c r="C3" s="80" t="s">
        <v>63</v>
      </c>
      <c r="D3" s="936" t="s">
        <v>64</v>
      </c>
      <c r="E3" s="937" t="s">
        <v>65</v>
      </c>
      <c r="F3" s="915" t="s">
        <v>66</v>
      </c>
      <c r="G3" s="1047" t="s">
        <v>309</v>
      </c>
      <c r="H3" s="1049" t="s">
        <v>67</v>
      </c>
      <c r="I3" s="938" t="s">
        <v>68</v>
      </c>
      <c r="J3" s="924" t="s">
        <v>68</v>
      </c>
      <c r="K3" s="939" t="s">
        <v>69</v>
      </c>
      <c r="L3" s="940" t="s">
        <v>70</v>
      </c>
      <c r="M3" s="924" t="s">
        <v>47</v>
      </c>
      <c r="N3" s="87" t="s">
        <v>178</v>
      </c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GG3" s="6"/>
    </row>
    <row r="4" spans="1:189" ht="14.15" customHeight="1">
      <c r="A4" s="1044"/>
      <c r="B4" s="1046"/>
      <c r="C4" s="9" t="s">
        <v>71</v>
      </c>
      <c r="D4" s="9" t="s">
        <v>34</v>
      </c>
      <c r="E4" s="9" t="s">
        <v>16</v>
      </c>
      <c r="F4" s="941" t="s">
        <v>72</v>
      </c>
      <c r="G4" s="1048"/>
      <c r="H4" s="1050"/>
      <c r="I4" s="942" t="s">
        <v>16</v>
      </c>
      <c r="J4" s="9" t="s">
        <v>73</v>
      </c>
      <c r="K4" s="18" t="s">
        <v>74</v>
      </c>
      <c r="L4" s="9" t="s">
        <v>75</v>
      </c>
      <c r="M4" s="9" t="s">
        <v>24</v>
      </c>
      <c r="N4" s="37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GG4" s="6"/>
    </row>
    <row r="5" spans="1:189" ht="31.5" customHeight="1">
      <c r="A5" s="316" t="s">
        <v>254</v>
      </c>
      <c r="B5" s="337"/>
      <c r="C5" s="338">
        <v>0</v>
      </c>
      <c r="D5" s="338">
        <v>0</v>
      </c>
      <c r="E5" s="338">
        <v>0</v>
      </c>
      <c r="F5" s="338">
        <v>0</v>
      </c>
      <c r="G5" s="338">
        <v>0</v>
      </c>
      <c r="H5" s="339"/>
      <c r="I5" s="340">
        <v>0</v>
      </c>
      <c r="J5" s="338">
        <v>0</v>
      </c>
      <c r="K5" s="338">
        <v>12</v>
      </c>
      <c r="L5" s="338">
        <v>42</v>
      </c>
      <c r="M5" s="338">
        <v>795</v>
      </c>
      <c r="N5" s="989" t="s">
        <v>417</v>
      </c>
    </row>
    <row r="6" spans="1:189" ht="18" customHeight="1">
      <c r="A6" s="90" t="s">
        <v>249</v>
      </c>
      <c r="B6" s="341"/>
      <c r="C6" s="342">
        <v>0</v>
      </c>
      <c r="D6" s="343">
        <v>0</v>
      </c>
      <c r="E6" s="343">
        <v>0</v>
      </c>
      <c r="F6" s="343">
        <v>0</v>
      </c>
      <c r="G6" s="343">
        <v>0</v>
      </c>
      <c r="H6" s="344"/>
      <c r="I6" s="345">
        <v>0</v>
      </c>
      <c r="J6" s="343">
        <v>0</v>
      </c>
      <c r="K6" s="343">
        <v>34</v>
      </c>
      <c r="L6" s="343">
        <v>175</v>
      </c>
      <c r="M6" s="343">
        <v>18329</v>
      </c>
      <c r="N6" s="346"/>
    </row>
    <row r="7" spans="1:189" ht="18" customHeight="1">
      <c r="A7" s="90" t="s">
        <v>251</v>
      </c>
      <c r="B7" s="341"/>
      <c r="C7" s="343">
        <v>0</v>
      </c>
      <c r="D7" s="343">
        <v>0</v>
      </c>
      <c r="E7" s="343">
        <v>0</v>
      </c>
      <c r="F7" s="343">
        <v>0</v>
      </c>
      <c r="G7" s="343">
        <v>0</v>
      </c>
      <c r="H7" s="344"/>
      <c r="I7" s="345">
        <v>0</v>
      </c>
      <c r="J7" s="343">
        <v>0</v>
      </c>
      <c r="K7" s="343">
        <v>46</v>
      </c>
      <c r="L7" s="343">
        <v>201</v>
      </c>
      <c r="M7" s="343">
        <v>2624</v>
      </c>
      <c r="N7" s="346"/>
    </row>
    <row r="8" spans="1:189" ht="18" customHeight="1">
      <c r="A8" s="90" t="s">
        <v>399</v>
      </c>
      <c r="B8" s="341"/>
      <c r="C8" s="343">
        <v>0</v>
      </c>
      <c r="D8" s="343">
        <v>0</v>
      </c>
      <c r="E8" s="343">
        <v>0</v>
      </c>
      <c r="F8" s="343">
        <v>0</v>
      </c>
      <c r="G8" s="343">
        <v>0</v>
      </c>
      <c r="H8" s="347"/>
      <c r="I8" s="345">
        <v>0</v>
      </c>
      <c r="J8" s="343">
        <v>102038</v>
      </c>
      <c r="K8" s="343">
        <v>82</v>
      </c>
      <c r="L8" s="343" t="s">
        <v>136</v>
      </c>
      <c r="M8" s="343">
        <v>4360</v>
      </c>
      <c r="N8" s="348"/>
      <c r="P8" s="1" t="s">
        <v>407</v>
      </c>
    </row>
    <row r="9" spans="1:189" ht="18" customHeight="1">
      <c r="A9" s="90" t="s">
        <v>400</v>
      </c>
      <c r="B9" s="341"/>
      <c r="C9" s="343">
        <v>0</v>
      </c>
      <c r="D9" s="343">
        <v>0</v>
      </c>
      <c r="E9" s="343">
        <v>0</v>
      </c>
      <c r="F9" s="343">
        <v>0</v>
      </c>
      <c r="G9" s="343">
        <v>0</v>
      </c>
      <c r="H9" s="344"/>
      <c r="I9" s="345">
        <v>0</v>
      </c>
      <c r="J9" s="343">
        <v>0</v>
      </c>
      <c r="K9" s="343">
        <v>10</v>
      </c>
      <c r="L9" s="343" t="s">
        <v>136</v>
      </c>
      <c r="M9" s="343">
        <v>1541</v>
      </c>
      <c r="N9" s="346"/>
    </row>
    <row r="10" spans="1:189" ht="18" customHeight="1">
      <c r="A10" s="316" t="s">
        <v>131</v>
      </c>
      <c r="B10" s="337"/>
      <c r="C10" s="338">
        <v>0</v>
      </c>
      <c r="D10" s="338">
        <v>0</v>
      </c>
      <c r="E10" s="338">
        <v>0</v>
      </c>
      <c r="F10" s="338">
        <v>0</v>
      </c>
      <c r="G10" s="338">
        <v>0</v>
      </c>
      <c r="H10" s="339"/>
      <c r="I10" s="340">
        <v>0</v>
      </c>
      <c r="J10" s="338">
        <v>0</v>
      </c>
      <c r="K10" s="338">
        <v>23</v>
      </c>
      <c r="L10" s="338" t="s">
        <v>136</v>
      </c>
      <c r="M10" s="338">
        <v>3702</v>
      </c>
      <c r="N10" s="423"/>
    </row>
    <row r="11" spans="1:189" ht="18" customHeight="1">
      <c r="A11" s="90" t="s">
        <v>132</v>
      </c>
      <c r="B11" s="341"/>
      <c r="C11" s="343">
        <v>0</v>
      </c>
      <c r="D11" s="343">
        <v>0</v>
      </c>
      <c r="E11" s="343">
        <v>0</v>
      </c>
      <c r="F11" s="343">
        <v>0</v>
      </c>
      <c r="G11" s="343">
        <v>0</v>
      </c>
      <c r="H11" s="344"/>
      <c r="I11" s="345">
        <v>0</v>
      </c>
      <c r="J11" s="343">
        <v>0</v>
      </c>
      <c r="K11" s="343">
        <v>5</v>
      </c>
      <c r="L11" s="343" t="s">
        <v>136</v>
      </c>
      <c r="M11" s="343">
        <v>601</v>
      </c>
      <c r="N11" s="346"/>
    </row>
    <row r="12" spans="1:189" ht="18" customHeight="1">
      <c r="A12" s="90" t="s">
        <v>135</v>
      </c>
      <c r="B12" s="341"/>
      <c r="C12" s="343">
        <v>0</v>
      </c>
      <c r="D12" s="343">
        <v>0</v>
      </c>
      <c r="E12" s="343">
        <v>0</v>
      </c>
      <c r="F12" s="343">
        <v>0</v>
      </c>
      <c r="G12" s="343">
        <v>0</v>
      </c>
      <c r="H12" s="344"/>
      <c r="I12" s="345">
        <v>0</v>
      </c>
      <c r="J12" s="343">
        <v>0</v>
      </c>
      <c r="K12" s="343">
        <v>16</v>
      </c>
      <c r="L12" s="343" t="s">
        <v>136</v>
      </c>
      <c r="M12" s="343">
        <v>800</v>
      </c>
      <c r="N12" s="346"/>
    </row>
    <row r="13" spans="1:189" ht="18" customHeight="1">
      <c r="A13" s="90" t="s">
        <v>206</v>
      </c>
      <c r="B13" s="424"/>
      <c r="C13" s="425">
        <v>0</v>
      </c>
      <c r="D13" s="425">
        <v>0</v>
      </c>
      <c r="E13" s="425">
        <v>0</v>
      </c>
      <c r="F13" s="425">
        <v>0</v>
      </c>
      <c r="G13" s="425">
        <v>0</v>
      </c>
      <c r="H13" s="426"/>
      <c r="I13" s="427">
        <v>0</v>
      </c>
      <c r="J13" s="24">
        <v>0</v>
      </c>
      <c r="K13" s="24">
        <v>12</v>
      </c>
      <c r="L13" s="24" t="s">
        <v>136</v>
      </c>
      <c r="M13" s="24">
        <v>1389</v>
      </c>
      <c r="N13" s="428"/>
    </row>
    <row r="14" spans="1:189" ht="18" customHeight="1">
      <c r="A14" s="442" t="s">
        <v>133</v>
      </c>
      <c r="B14" s="451"/>
      <c r="C14" s="452">
        <v>0</v>
      </c>
      <c r="D14" s="452">
        <v>0</v>
      </c>
      <c r="E14" s="452">
        <v>0</v>
      </c>
      <c r="F14" s="452">
        <v>0</v>
      </c>
      <c r="G14" s="452">
        <v>0</v>
      </c>
      <c r="H14" s="453"/>
      <c r="I14" s="454">
        <v>0</v>
      </c>
      <c r="J14" s="452">
        <v>7804</v>
      </c>
      <c r="K14" s="452">
        <v>118</v>
      </c>
      <c r="L14" s="452" t="s">
        <v>134</v>
      </c>
      <c r="M14" s="452">
        <v>17242</v>
      </c>
      <c r="N14" s="455"/>
      <c r="P14" s="1" t="s">
        <v>408</v>
      </c>
    </row>
    <row r="15" spans="1:189" ht="18" customHeight="1">
      <c r="A15" s="316" t="s">
        <v>401</v>
      </c>
      <c r="B15" s="337"/>
      <c r="C15" s="338">
        <v>0</v>
      </c>
      <c r="D15" s="338">
        <v>0</v>
      </c>
      <c r="E15" s="338">
        <v>0</v>
      </c>
      <c r="F15" s="338">
        <v>0</v>
      </c>
      <c r="G15" s="338">
        <v>0</v>
      </c>
      <c r="H15" s="339"/>
      <c r="I15" s="340">
        <v>0</v>
      </c>
      <c r="J15" s="338">
        <v>0</v>
      </c>
      <c r="K15" s="338">
        <v>49</v>
      </c>
      <c r="L15" s="338" t="s">
        <v>134</v>
      </c>
      <c r="M15" s="338">
        <v>1388</v>
      </c>
      <c r="N15" s="456"/>
    </row>
    <row r="16" spans="1:189" ht="18" customHeight="1">
      <c r="A16" s="90" t="s">
        <v>402</v>
      </c>
      <c r="B16" s="341"/>
      <c r="C16" s="343">
        <v>0</v>
      </c>
      <c r="D16" s="343">
        <v>0</v>
      </c>
      <c r="E16" s="343">
        <v>0</v>
      </c>
      <c r="F16" s="343">
        <v>0</v>
      </c>
      <c r="G16" s="343">
        <v>0</v>
      </c>
      <c r="H16" s="344"/>
      <c r="I16" s="345">
        <v>0</v>
      </c>
      <c r="J16" s="343">
        <v>105400</v>
      </c>
      <c r="K16" s="343">
        <v>77</v>
      </c>
      <c r="L16" s="343">
        <v>806</v>
      </c>
      <c r="M16" s="343">
        <v>63555</v>
      </c>
      <c r="N16" s="346"/>
    </row>
    <row r="17" spans="1:14" ht="18" customHeight="1">
      <c r="A17" s="90" t="s">
        <v>218</v>
      </c>
      <c r="B17" s="485"/>
      <c r="C17" s="486">
        <v>0</v>
      </c>
      <c r="D17" s="486">
        <v>0</v>
      </c>
      <c r="E17" s="486">
        <v>0</v>
      </c>
      <c r="F17" s="486">
        <v>0</v>
      </c>
      <c r="G17" s="486">
        <v>0</v>
      </c>
      <c r="H17" s="487"/>
      <c r="I17" s="488">
        <v>0</v>
      </c>
      <c r="J17" s="486">
        <v>0</v>
      </c>
      <c r="K17" s="486">
        <v>20</v>
      </c>
      <c r="L17" s="486">
        <v>261</v>
      </c>
      <c r="M17" s="489">
        <v>2629</v>
      </c>
      <c r="N17" s="490"/>
    </row>
    <row r="18" spans="1:14" ht="18" customHeight="1">
      <c r="A18" s="90" t="s">
        <v>403</v>
      </c>
      <c r="B18" s="341"/>
      <c r="C18" s="343">
        <v>0</v>
      </c>
      <c r="D18" s="343">
        <v>0</v>
      </c>
      <c r="E18" s="343">
        <v>0</v>
      </c>
      <c r="F18" s="343">
        <v>0</v>
      </c>
      <c r="G18" s="343">
        <v>0</v>
      </c>
      <c r="H18" s="344"/>
      <c r="I18" s="345">
        <v>0</v>
      </c>
      <c r="J18" s="343">
        <v>0</v>
      </c>
      <c r="K18" s="343">
        <v>34</v>
      </c>
      <c r="L18" s="343">
        <v>300</v>
      </c>
      <c r="M18" s="343">
        <v>4023</v>
      </c>
      <c r="N18" s="490"/>
    </row>
    <row r="19" spans="1:14" ht="18" customHeight="1">
      <c r="A19" s="442" t="s">
        <v>217</v>
      </c>
      <c r="B19" s="451"/>
      <c r="C19" s="452">
        <v>0</v>
      </c>
      <c r="D19" s="452">
        <v>0</v>
      </c>
      <c r="E19" s="452">
        <v>0</v>
      </c>
      <c r="F19" s="452">
        <v>0</v>
      </c>
      <c r="G19" s="452">
        <v>0</v>
      </c>
      <c r="H19" s="453"/>
      <c r="I19" s="454">
        <v>0</v>
      </c>
      <c r="J19" s="452">
        <v>0</v>
      </c>
      <c r="K19" s="452">
        <v>18</v>
      </c>
      <c r="L19" s="452">
        <v>180</v>
      </c>
      <c r="M19" s="452">
        <v>3041</v>
      </c>
      <c r="N19" s="491"/>
    </row>
    <row r="20" spans="1:14" ht="18" customHeight="1">
      <c r="A20" s="316" t="s">
        <v>404</v>
      </c>
      <c r="B20" s="520"/>
      <c r="C20" s="521">
        <v>0</v>
      </c>
      <c r="D20" s="521">
        <v>0</v>
      </c>
      <c r="E20" s="521">
        <v>0</v>
      </c>
      <c r="F20" s="521">
        <v>0</v>
      </c>
      <c r="G20" s="521">
        <v>0</v>
      </c>
      <c r="H20" s="522"/>
      <c r="I20" s="523">
        <v>0</v>
      </c>
      <c r="J20" s="521">
        <v>0</v>
      </c>
      <c r="K20" s="521">
        <v>47</v>
      </c>
      <c r="L20" s="521">
        <v>1082</v>
      </c>
      <c r="M20" s="521">
        <v>9919</v>
      </c>
      <c r="N20" s="524"/>
    </row>
    <row r="21" spans="1:14" ht="18" customHeight="1">
      <c r="A21" s="90" t="s">
        <v>192</v>
      </c>
      <c r="B21" s="525"/>
      <c r="C21" s="343">
        <v>0</v>
      </c>
      <c r="D21" s="343">
        <v>0</v>
      </c>
      <c r="E21" s="343">
        <v>0</v>
      </c>
      <c r="F21" s="343">
        <v>0</v>
      </c>
      <c r="G21" s="343">
        <v>0</v>
      </c>
      <c r="H21" s="344"/>
      <c r="I21" s="345">
        <v>0</v>
      </c>
      <c r="J21" s="343">
        <v>0</v>
      </c>
      <c r="K21" s="343">
        <v>8</v>
      </c>
      <c r="L21" s="343">
        <v>35</v>
      </c>
      <c r="M21" s="343">
        <v>678</v>
      </c>
      <c r="N21" s="490"/>
    </row>
    <row r="22" spans="1:14" ht="18" customHeight="1">
      <c r="A22" s="90" t="s">
        <v>194</v>
      </c>
      <c r="B22" s="341"/>
      <c r="C22" s="343">
        <v>0</v>
      </c>
      <c r="D22" s="343">
        <v>0</v>
      </c>
      <c r="E22" s="343">
        <v>0</v>
      </c>
      <c r="F22" s="343">
        <v>0</v>
      </c>
      <c r="G22" s="343">
        <v>0</v>
      </c>
      <c r="H22" s="344"/>
      <c r="I22" s="345">
        <v>0</v>
      </c>
      <c r="J22" s="343">
        <v>0</v>
      </c>
      <c r="K22" s="343">
        <v>44</v>
      </c>
      <c r="L22" s="343">
        <v>518</v>
      </c>
      <c r="M22" s="343">
        <v>3263</v>
      </c>
      <c r="N22" s="346"/>
    </row>
    <row r="23" spans="1:14" ht="18" customHeight="1">
      <c r="A23" s="90" t="s">
        <v>405</v>
      </c>
      <c r="B23" s="341"/>
      <c r="C23" s="343">
        <v>0</v>
      </c>
      <c r="D23" s="343">
        <v>0</v>
      </c>
      <c r="E23" s="343">
        <v>0</v>
      </c>
      <c r="F23" s="343">
        <v>0</v>
      </c>
      <c r="G23" s="343">
        <v>0</v>
      </c>
      <c r="H23" s="344"/>
      <c r="I23" s="345">
        <v>0</v>
      </c>
      <c r="J23" s="343">
        <v>0</v>
      </c>
      <c r="K23" s="343">
        <v>18</v>
      </c>
      <c r="L23" s="343">
        <v>268</v>
      </c>
      <c r="M23" s="343">
        <v>2307</v>
      </c>
      <c r="N23" s="37"/>
    </row>
    <row r="24" spans="1:14" ht="18" customHeight="1">
      <c r="A24" s="90" t="s">
        <v>311</v>
      </c>
      <c r="B24" s="341"/>
      <c r="C24" s="343">
        <v>0</v>
      </c>
      <c r="D24" s="343">
        <v>0</v>
      </c>
      <c r="E24" s="343">
        <v>0</v>
      </c>
      <c r="F24" s="343">
        <v>0</v>
      </c>
      <c r="G24" s="343">
        <v>0</v>
      </c>
      <c r="H24" s="344"/>
      <c r="I24" s="345">
        <v>0</v>
      </c>
      <c r="J24" s="343">
        <v>0</v>
      </c>
      <c r="K24" s="343">
        <v>0</v>
      </c>
      <c r="L24" s="343">
        <v>0</v>
      </c>
      <c r="M24" s="343">
        <v>0</v>
      </c>
      <c r="N24" s="37"/>
    </row>
    <row r="25" spans="1:14" ht="27" customHeight="1">
      <c r="A25" s="442" t="s">
        <v>195</v>
      </c>
      <c r="B25" s="341" t="s">
        <v>468</v>
      </c>
      <c r="C25" s="452">
        <v>1</v>
      </c>
      <c r="D25" s="870">
        <v>3</v>
      </c>
      <c r="E25" s="452">
        <v>2500</v>
      </c>
      <c r="F25" s="452">
        <v>30</v>
      </c>
      <c r="G25" s="452">
        <v>44</v>
      </c>
      <c r="H25" s="453" t="s">
        <v>469</v>
      </c>
      <c r="I25" s="454">
        <v>9415</v>
      </c>
      <c r="J25" s="452">
        <v>884</v>
      </c>
      <c r="K25" s="452">
        <v>83</v>
      </c>
      <c r="L25" s="452">
        <v>601</v>
      </c>
      <c r="M25" s="452">
        <v>11251</v>
      </c>
      <c r="N25" s="545"/>
    </row>
    <row r="26" spans="1:14" ht="18" customHeight="1">
      <c r="A26" s="316" t="s">
        <v>196</v>
      </c>
      <c r="B26" s="520"/>
      <c r="C26" s="521">
        <v>0</v>
      </c>
      <c r="D26" s="521">
        <v>0</v>
      </c>
      <c r="E26" s="521">
        <v>0</v>
      </c>
      <c r="F26" s="521">
        <v>0</v>
      </c>
      <c r="G26" s="521">
        <v>0</v>
      </c>
      <c r="H26" s="522"/>
      <c r="I26" s="523">
        <v>0</v>
      </c>
      <c r="J26" s="521">
        <v>0</v>
      </c>
      <c r="K26" s="521">
        <v>51</v>
      </c>
      <c r="L26" s="521">
        <v>278</v>
      </c>
      <c r="M26" s="521">
        <v>19387</v>
      </c>
      <c r="N26" s="524"/>
    </row>
    <row r="27" spans="1:14" ht="18" customHeight="1">
      <c r="A27" s="90" t="s">
        <v>197</v>
      </c>
      <c r="B27" s="424"/>
      <c r="C27" s="343">
        <v>0</v>
      </c>
      <c r="D27" s="343">
        <v>0</v>
      </c>
      <c r="E27" s="343">
        <v>0</v>
      </c>
      <c r="F27" s="343">
        <v>0</v>
      </c>
      <c r="G27" s="343">
        <v>0</v>
      </c>
      <c r="H27" s="344"/>
      <c r="I27" s="546">
        <v>0</v>
      </c>
      <c r="J27" s="343">
        <v>35489</v>
      </c>
      <c r="K27" s="343">
        <v>88</v>
      </c>
      <c r="L27" s="343">
        <v>820</v>
      </c>
      <c r="M27" s="343">
        <v>5465</v>
      </c>
      <c r="N27" s="348"/>
    </row>
    <row r="28" spans="1:14" ht="18" customHeight="1">
      <c r="A28" s="90" t="s">
        <v>198</v>
      </c>
      <c r="B28" s="424"/>
      <c r="C28" s="343">
        <v>0</v>
      </c>
      <c r="D28" s="343">
        <v>0</v>
      </c>
      <c r="E28" s="343">
        <v>0</v>
      </c>
      <c r="F28" s="343">
        <v>0</v>
      </c>
      <c r="G28" s="343">
        <v>0</v>
      </c>
      <c r="H28" s="344"/>
      <c r="I28" s="345">
        <v>0</v>
      </c>
      <c r="J28" s="343">
        <v>0</v>
      </c>
      <c r="K28" s="343">
        <v>83</v>
      </c>
      <c r="L28" s="343">
        <v>49</v>
      </c>
      <c r="M28" s="343">
        <v>847</v>
      </c>
      <c r="N28" s="490"/>
    </row>
    <row r="29" spans="1:14" ht="18" customHeight="1">
      <c r="A29" s="90" t="s">
        <v>199</v>
      </c>
      <c r="B29" s="341"/>
      <c r="C29" s="343">
        <v>0</v>
      </c>
      <c r="D29" s="343">
        <v>0</v>
      </c>
      <c r="E29" s="343">
        <v>0</v>
      </c>
      <c r="F29" s="343">
        <v>0</v>
      </c>
      <c r="G29" s="343">
        <v>0</v>
      </c>
      <c r="H29" s="578"/>
      <c r="I29" s="345">
        <v>0</v>
      </c>
      <c r="J29" s="343">
        <v>0</v>
      </c>
      <c r="K29" s="343">
        <v>58</v>
      </c>
      <c r="L29" s="343">
        <v>1099</v>
      </c>
      <c r="M29" s="343">
        <v>5744</v>
      </c>
      <c r="N29" s="490"/>
    </row>
    <row r="30" spans="1:14" ht="18" customHeight="1">
      <c r="A30" s="442" t="s">
        <v>200</v>
      </c>
      <c r="B30" s="451"/>
      <c r="C30" s="452">
        <v>0</v>
      </c>
      <c r="D30" s="452">
        <v>0</v>
      </c>
      <c r="E30" s="452">
        <v>0</v>
      </c>
      <c r="F30" s="452">
        <v>0</v>
      </c>
      <c r="G30" s="452">
        <v>0</v>
      </c>
      <c r="H30" s="453"/>
      <c r="I30" s="454">
        <v>0</v>
      </c>
      <c r="J30" s="452">
        <v>0</v>
      </c>
      <c r="K30" s="343">
        <v>35</v>
      </c>
      <c r="L30" s="343">
        <v>254</v>
      </c>
      <c r="M30" s="343">
        <v>2474</v>
      </c>
      <c r="N30" s="491"/>
    </row>
    <row r="31" spans="1:14" ht="18" customHeight="1">
      <c r="A31" s="316" t="s">
        <v>201</v>
      </c>
      <c r="B31" s="337"/>
      <c r="C31" s="338">
        <v>0</v>
      </c>
      <c r="D31" s="338">
        <v>0</v>
      </c>
      <c r="E31" s="338">
        <v>0</v>
      </c>
      <c r="F31" s="338">
        <v>0</v>
      </c>
      <c r="G31" s="338">
        <v>0</v>
      </c>
      <c r="H31" s="339"/>
      <c r="I31" s="340">
        <v>0</v>
      </c>
      <c r="J31" s="338">
        <v>0</v>
      </c>
      <c r="K31" s="421">
        <v>56</v>
      </c>
      <c r="L31" s="421">
        <v>96</v>
      </c>
      <c r="M31" s="421">
        <v>890</v>
      </c>
      <c r="N31" s="456"/>
    </row>
    <row r="32" spans="1:14" ht="18" customHeight="1">
      <c r="A32" s="90" t="s">
        <v>406</v>
      </c>
      <c r="B32" s="341"/>
      <c r="C32" s="343">
        <v>0</v>
      </c>
      <c r="D32" s="343">
        <v>0</v>
      </c>
      <c r="E32" s="343">
        <v>0</v>
      </c>
      <c r="F32" s="343">
        <v>0</v>
      </c>
      <c r="G32" s="343">
        <v>0</v>
      </c>
      <c r="H32" s="344"/>
      <c r="I32" s="345">
        <v>0</v>
      </c>
      <c r="J32" s="343">
        <v>0</v>
      </c>
      <c r="K32" s="343">
        <v>52</v>
      </c>
      <c r="L32" s="343">
        <v>134</v>
      </c>
      <c r="M32" s="343">
        <v>1550</v>
      </c>
      <c r="N32" s="490"/>
    </row>
    <row r="33" spans="1:14" ht="18" customHeight="1">
      <c r="A33" s="90" t="s">
        <v>202</v>
      </c>
      <c r="B33" s="341"/>
      <c r="C33" s="343">
        <v>0</v>
      </c>
      <c r="D33" s="343">
        <v>0</v>
      </c>
      <c r="E33" s="343">
        <v>0</v>
      </c>
      <c r="F33" s="343">
        <v>0</v>
      </c>
      <c r="G33" s="343">
        <v>0</v>
      </c>
      <c r="H33" s="344"/>
      <c r="I33" s="345">
        <v>0</v>
      </c>
      <c r="J33" s="343">
        <v>0</v>
      </c>
      <c r="K33" s="343">
        <v>179</v>
      </c>
      <c r="L33" s="343">
        <v>539</v>
      </c>
      <c r="M33" s="343">
        <v>10462</v>
      </c>
      <c r="N33" s="490"/>
    </row>
    <row r="34" spans="1:14" ht="18" customHeight="1">
      <c r="A34" s="90" t="s">
        <v>203</v>
      </c>
      <c r="B34" s="341"/>
      <c r="C34" s="343">
        <v>0</v>
      </c>
      <c r="D34" s="343">
        <v>0</v>
      </c>
      <c r="E34" s="343">
        <v>0</v>
      </c>
      <c r="F34" s="343">
        <v>0</v>
      </c>
      <c r="G34" s="343">
        <v>0</v>
      </c>
      <c r="H34" s="344"/>
      <c r="I34" s="345">
        <v>0</v>
      </c>
      <c r="J34" s="343">
        <v>0</v>
      </c>
      <c r="K34" s="343">
        <v>107</v>
      </c>
      <c r="L34" s="343">
        <v>438</v>
      </c>
      <c r="M34" s="343">
        <v>5779</v>
      </c>
      <c r="N34" s="490"/>
    </row>
    <row r="35" spans="1:14" ht="18" customHeight="1">
      <c r="A35" s="442" t="s">
        <v>205</v>
      </c>
      <c r="B35" s="451"/>
      <c r="C35" s="452">
        <v>0</v>
      </c>
      <c r="D35" s="452">
        <v>0</v>
      </c>
      <c r="E35" s="452">
        <v>0</v>
      </c>
      <c r="F35" s="452">
        <v>0</v>
      </c>
      <c r="G35" s="452">
        <v>0</v>
      </c>
      <c r="H35" s="453"/>
      <c r="I35" s="454">
        <v>0</v>
      </c>
      <c r="J35" s="452">
        <v>0</v>
      </c>
      <c r="K35" s="452">
        <v>24</v>
      </c>
      <c r="L35" s="452">
        <v>2143</v>
      </c>
      <c r="M35" s="452">
        <v>10178</v>
      </c>
      <c r="N35" s="491"/>
    </row>
    <row r="36" spans="1:14" ht="18" customHeight="1">
      <c r="A36" s="316" t="s">
        <v>269</v>
      </c>
      <c r="B36" s="337"/>
      <c r="C36" s="338"/>
      <c r="D36" s="338"/>
      <c r="E36" s="338"/>
      <c r="F36" s="338"/>
      <c r="G36" s="338"/>
      <c r="H36" s="339"/>
      <c r="I36" s="340"/>
      <c r="J36" s="338"/>
      <c r="K36" s="338">
        <v>10</v>
      </c>
      <c r="L36" s="338"/>
      <c r="M36" s="338">
        <v>99</v>
      </c>
      <c r="N36" s="456"/>
    </row>
    <row r="37" spans="1:14" ht="18" customHeight="1">
      <c r="A37" s="90" t="s">
        <v>207</v>
      </c>
      <c r="B37" s="341"/>
      <c r="C37" s="343">
        <v>0</v>
      </c>
      <c r="D37" s="343">
        <v>0</v>
      </c>
      <c r="E37" s="343">
        <v>0</v>
      </c>
      <c r="F37" s="343">
        <v>0</v>
      </c>
      <c r="G37" s="343">
        <v>0</v>
      </c>
      <c r="H37" s="344"/>
      <c r="I37" s="345">
        <v>0</v>
      </c>
      <c r="J37" s="343">
        <v>0</v>
      </c>
      <c r="K37" s="343">
        <v>0</v>
      </c>
      <c r="L37" s="343">
        <v>0</v>
      </c>
      <c r="M37" s="343">
        <v>0</v>
      </c>
      <c r="N37" s="490"/>
    </row>
    <row r="38" spans="1:14" ht="18" customHeight="1">
      <c r="A38" s="90" t="s">
        <v>211</v>
      </c>
      <c r="B38" s="341"/>
      <c r="C38" s="343">
        <v>0</v>
      </c>
      <c r="D38" s="343">
        <v>0</v>
      </c>
      <c r="E38" s="343">
        <v>0</v>
      </c>
      <c r="F38" s="343">
        <v>0</v>
      </c>
      <c r="G38" s="343">
        <v>0</v>
      </c>
      <c r="H38" s="344"/>
      <c r="I38" s="345">
        <v>0</v>
      </c>
      <c r="J38" s="343">
        <v>0</v>
      </c>
      <c r="K38" s="343">
        <v>30</v>
      </c>
      <c r="L38" s="343">
        <v>865</v>
      </c>
      <c r="M38" s="343">
        <v>5842</v>
      </c>
      <c r="N38" s="490"/>
    </row>
    <row r="39" spans="1:14" ht="18" customHeight="1">
      <c r="A39" s="601" t="s">
        <v>265</v>
      </c>
      <c r="B39" s="341"/>
      <c r="C39" s="343">
        <v>0</v>
      </c>
      <c r="D39" s="343">
        <v>0</v>
      </c>
      <c r="E39" s="343">
        <v>0</v>
      </c>
      <c r="F39" s="343">
        <v>0</v>
      </c>
      <c r="G39" s="343">
        <v>0</v>
      </c>
      <c r="H39" s="344"/>
      <c r="I39" s="345">
        <v>0</v>
      </c>
      <c r="J39" s="343">
        <v>0</v>
      </c>
      <c r="K39" s="343">
        <v>35</v>
      </c>
      <c r="L39" s="343">
        <v>522</v>
      </c>
      <c r="M39" s="343">
        <v>2839</v>
      </c>
      <c r="N39" s="490"/>
    </row>
    <row r="40" spans="1:14" ht="18" customHeight="1">
      <c r="A40" s="90" t="s">
        <v>216</v>
      </c>
      <c r="B40" s="341"/>
      <c r="C40" s="452">
        <v>0</v>
      </c>
      <c r="D40" s="452">
        <v>0</v>
      </c>
      <c r="E40" s="452">
        <v>0</v>
      </c>
      <c r="F40" s="452">
        <v>0</v>
      </c>
      <c r="G40" s="452">
        <v>0</v>
      </c>
      <c r="H40" s="344"/>
      <c r="I40" s="345">
        <v>0</v>
      </c>
      <c r="J40" s="343">
        <v>0</v>
      </c>
      <c r="K40" s="343">
        <v>6</v>
      </c>
      <c r="L40" s="452"/>
      <c r="M40" s="343">
        <v>322</v>
      </c>
      <c r="N40" s="490"/>
    </row>
    <row r="41" spans="1:14" ht="18" customHeight="1">
      <c r="A41" s="316" t="s">
        <v>208</v>
      </c>
      <c r="B41" s="337"/>
      <c r="C41" s="338">
        <v>0</v>
      </c>
      <c r="D41" s="338">
        <v>0</v>
      </c>
      <c r="E41" s="338">
        <v>0</v>
      </c>
      <c r="F41" s="338">
        <v>0</v>
      </c>
      <c r="G41" s="338">
        <v>0</v>
      </c>
      <c r="H41" s="339"/>
      <c r="I41" s="340">
        <v>0</v>
      </c>
      <c r="J41" s="338">
        <v>0</v>
      </c>
      <c r="K41" s="338">
        <v>36</v>
      </c>
      <c r="L41" s="338">
        <v>607</v>
      </c>
      <c r="M41" s="338">
        <v>4081</v>
      </c>
      <c r="N41" s="456"/>
    </row>
    <row r="42" spans="1:14" ht="18" customHeight="1">
      <c r="A42" s="90" t="s">
        <v>209</v>
      </c>
      <c r="B42" s="341"/>
      <c r="C42" s="343">
        <v>0</v>
      </c>
      <c r="D42" s="343">
        <v>0</v>
      </c>
      <c r="E42" s="343">
        <v>0</v>
      </c>
      <c r="F42" s="343">
        <v>0</v>
      </c>
      <c r="G42" s="343">
        <v>0</v>
      </c>
      <c r="H42" s="344"/>
      <c r="I42" s="345">
        <v>0</v>
      </c>
      <c r="J42" s="343">
        <v>0</v>
      </c>
      <c r="K42" s="343">
        <v>5</v>
      </c>
      <c r="L42" s="343">
        <v>25</v>
      </c>
      <c r="M42" s="343">
        <v>530</v>
      </c>
      <c r="N42" s="490"/>
    </row>
    <row r="43" spans="1:14" ht="18" customHeight="1">
      <c r="A43" s="90" t="s">
        <v>212</v>
      </c>
      <c r="B43" s="341"/>
      <c r="C43" s="343">
        <v>0</v>
      </c>
      <c r="D43" s="343">
        <v>0</v>
      </c>
      <c r="E43" s="343">
        <v>0</v>
      </c>
      <c r="F43" s="343">
        <v>0</v>
      </c>
      <c r="G43" s="343">
        <v>0</v>
      </c>
      <c r="H43" s="344"/>
      <c r="I43" s="345">
        <v>0</v>
      </c>
      <c r="J43" s="343">
        <v>0</v>
      </c>
      <c r="K43" s="343">
        <v>68</v>
      </c>
      <c r="L43" s="343" t="s">
        <v>565</v>
      </c>
      <c r="M43" s="343">
        <v>9794</v>
      </c>
      <c r="N43" s="490"/>
    </row>
    <row r="44" spans="1:14" ht="18" customHeight="1">
      <c r="A44" s="90" t="s">
        <v>210</v>
      </c>
      <c r="B44" s="341"/>
      <c r="C44" s="343">
        <v>0</v>
      </c>
      <c r="D44" s="343">
        <v>0</v>
      </c>
      <c r="E44" s="343">
        <v>0</v>
      </c>
      <c r="F44" s="343">
        <v>0</v>
      </c>
      <c r="G44" s="343">
        <v>0</v>
      </c>
      <c r="H44" s="344"/>
      <c r="I44" s="345">
        <v>0</v>
      </c>
      <c r="J44" s="343">
        <v>0</v>
      </c>
      <c r="K44" s="343">
        <v>65</v>
      </c>
      <c r="L44" s="343">
        <v>489</v>
      </c>
      <c r="M44" s="343">
        <v>1559</v>
      </c>
      <c r="N44" s="490"/>
    </row>
    <row r="45" spans="1:14" ht="24.65" customHeight="1" thickBot="1">
      <c r="A45" s="644" t="s">
        <v>213</v>
      </c>
      <c r="B45" s="693" t="s">
        <v>531</v>
      </c>
      <c r="C45" s="694">
        <v>1</v>
      </c>
      <c r="D45" s="694">
        <v>2</v>
      </c>
      <c r="E45" s="694">
        <v>1300</v>
      </c>
      <c r="F45" s="695" t="s">
        <v>532</v>
      </c>
      <c r="G45" s="694">
        <v>11</v>
      </c>
      <c r="H45" s="696" t="s">
        <v>533</v>
      </c>
      <c r="I45" s="988">
        <v>43</v>
      </c>
      <c r="J45" s="694">
        <v>0</v>
      </c>
      <c r="K45" s="694">
        <v>130</v>
      </c>
      <c r="L45" s="694" t="s">
        <v>565</v>
      </c>
      <c r="M45" s="694">
        <v>29783</v>
      </c>
      <c r="N45" s="708"/>
    </row>
    <row r="46" spans="1:14" ht="18" customHeight="1" thickBot="1">
      <c r="A46" s="644" t="s">
        <v>48</v>
      </c>
      <c r="B46" s="648"/>
      <c r="C46" s="629">
        <f>SUM(C5:C45)</f>
        <v>2</v>
      </c>
      <c r="D46" s="629">
        <f t="shared" ref="D46:E46" si="0">SUM(D5:D45)</f>
        <v>5</v>
      </c>
      <c r="E46" s="629">
        <f t="shared" si="0"/>
        <v>3800</v>
      </c>
      <c r="F46" s="629"/>
      <c r="G46" s="629">
        <f>SUM(G5:G45)</f>
        <v>55</v>
      </c>
      <c r="H46" s="697"/>
      <c r="I46" s="698">
        <f t="shared" ref="I46:M46" si="1">SUM(I5:I45)</f>
        <v>9458</v>
      </c>
      <c r="J46" s="629">
        <f t="shared" si="1"/>
        <v>251615</v>
      </c>
      <c r="K46" s="629">
        <f t="shared" si="1"/>
        <v>1874</v>
      </c>
      <c r="L46" s="629">
        <f t="shared" si="1"/>
        <v>12827</v>
      </c>
      <c r="M46" s="629">
        <f t="shared" si="1"/>
        <v>271062</v>
      </c>
      <c r="N46" s="643"/>
    </row>
    <row r="47" spans="1:14" ht="18" customHeight="1">
      <c r="A47" s="650" t="s">
        <v>412</v>
      </c>
      <c r="B47" s="699"/>
      <c r="C47" s="700">
        <v>0</v>
      </c>
      <c r="D47" s="700">
        <v>0</v>
      </c>
      <c r="E47" s="700">
        <v>0</v>
      </c>
      <c r="F47" s="700">
        <v>0</v>
      </c>
      <c r="G47" s="700">
        <v>0</v>
      </c>
      <c r="H47" s="701"/>
      <c r="I47" s="702">
        <v>0</v>
      </c>
      <c r="J47" s="703">
        <v>0</v>
      </c>
      <c r="K47" s="703">
        <v>0</v>
      </c>
      <c r="L47" s="703">
        <v>0</v>
      </c>
      <c r="M47" s="703">
        <v>0</v>
      </c>
      <c r="N47" s="709"/>
    </row>
    <row r="48" spans="1:14" ht="18" customHeight="1">
      <c r="A48" s="90" t="s">
        <v>215</v>
      </c>
      <c r="B48" s="424"/>
      <c r="C48" s="704"/>
      <c r="D48" s="704"/>
      <c r="E48" s="704"/>
      <c r="F48" s="704"/>
      <c r="G48" s="704"/>
      <c r="H48" s="705"/>
      <c r="I48" s="345"/>
      <c r="J48" s="343"/>
      <c r="K48" s="425"/>
      <c r="L48" s="425"/>
      <c r="M48" s="425"/>
      <c r="N48" s="710"/>
    </row>
    <row r="49" spans="1:14" ht="18" customHeight="1" thickBot="1">
      <c r="A49" s="644" t="s">
        <v>244</v>
      </c>
      <c r="B49" s="943"/>
      <c r="C49" s="944">
        <v>0</v>
      </c>
      <c r="D49" s="944">
        <v>0</v>
      </c>
      <c r="E49" s="944">
        <v>0</v>
      </c>
      <c r="F49" s="944">
        <v>0</v>
      </c>
      <c r="G49" s="944">
        <v>0</v>
      </c>
      <c r="H49" s="945"/>
      <c r="I49" s="946">
        <v>0</v>
      </c>
      <c r="J49" s="947">
        <v>0</v>
      </c>
      <c r="K49" s="947">
        <v>71</v>
      </c>
      <c r="L49" s="947">
        <v>259</v>
      </c>
      <c r="M49" s="947">
        <v>22395</v>
      </c>
      <c r="N49" s="948"/>
    </row>
    <row r="50" spans="1:14" ht="18" customHeight="1" thickBot="1">
      <c r="A50" s="655" t="s">
        <v>144</v>
      </c>
      <c r="B50" s="656"/>
      <c r="C50" s="619">
        <f>SUM(C47:C49)</f>
        <v>0</v>
      </c>
      <c r="D50" s="619">
        <f t="shared" ref="D50:M50" si="2">SUM(D47:D49)</f>
        <v>0</v>
      </c>
      <c r="E50" s="619">
        <f t="shared" si="2"/>
        <v>0</v>
      </c>
      <c r="F50" s="619"/>
      <c r="G50" s="619">
        <f t="shared" si="2"/>
        <v>0</v>
      </c>
      <c r="H50" s="706"/>
      <c r="I50" s="707">
        <f t="shared" si="2"/>
        <v>0</v>
      </c>
      <c r="J50" s="619">
        <f t="shared" si="2"/>
        <v>0</v>
      </c>
      <c r="K50" s="619">
        <f t="shared" si="2"/>
        <v>71</v>
      </c>
      <c r="L50" s="619">
        <f t="shared" si="2"/>
        <v>259</v>
      </c>
      <c r="M50" s="619">
        <f t="shared" si="2"/>
        <v>22395</v>
      </c>
      <c r="N50" s="635"/>
    </row>
    <row r="51" spans="1:14" ht="18" customHeight="1" thickBot="1">
      <c r="A51" s="644" t="s">
        <v>11</v>
      </c>
      <c r="B51" s="648"/>
      <c r="C51" s="629">
        <f>C46+C50</f>
        <v>2</v>
      </c>
      <c r="D51" s="629">
        <f t="shared" ref="D51:M51" si="3">D46+D50</f>
        <v>5</v>
      </c>
      <c r="E51" s="629">
        <f t="shared" si="3"/>
        <v>3800</v>
      </c>
      <c r="F51" s="629"/>
      <c r="G51" s="629">
        <f t="shared" si="3"/>
        <v>55</v>
      </c>
      <c r="H51" s="697"/>
      <c r="I51" s="698">
        <f>I46+I50</f>
        <v>9458</v>
      </c>
      <c r="J51" s="629">
        <f t="shared" si="3"/>
        <v>251615</v>
      </c>
      <c r="K51" s="629">
        <f t="shared" si="3"/>
        <v>1945</v>
      </c>
      <c r="L51" s="629">
        <f t="shared" si="3"/>
        <v>13086</v>
      </c>
      <c r="M51" s="629">
        <f t="shared" si="3"/>
        <v>293457</v>
      </c>
      <c r="N51" s="643"/>
    </row>
  </sheetData>
  <mergeCells count="6">
    <mergeCell ref="K2:M2"/>
    <mergeCell ref="B3:B4"/>
    <mergeCell ref="G3:G4"/>
    <mergeCell ref="H3:H4"/>
    <mergeCell ref="A2:A4"/>
    <mergeCell ref="B2:H2"/>
  </mergeCells>
  <phoneticPr fontId="2"/>
  <pageMargins left="0.78740157480314965" right="0.78740157480314965" top="0.78740157480314965" bottom="0.78740157480314965" header="0.51181102362204722" footer="0.51181102362204722"/>
  <pageSetup paperSize="9" scale="78" firstPageNumber="42" fitToWidth="2" orientation="portrait" useFirstPageNumber="1" r:id="rId1"/>
  <headerFooter alignWithMargins="0">
    <oddFooter>&amp;C&amp;"ＭＳ 明朝,標準"&amp;14&amp;P</oddFooter>
  </headerFooter>
  <colBreaks count="1" manualBreakCount="1">
    <brk id="8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O51"/>
  <sheetViews>
    <sheetView view="pageBreakPreview" topLeftCell="A32" zoomScale="60" zoomScaleNormal="80" workbookViewId="0">
      <selection activeCell="A49" sqref="A49:XFD49"/>
    </sheetView>
  </sheetViews>
  <sheetFormatPr defaultColWidth="9" defaultRowHeight="13"/>
  <cols>
    <col min="1" max="1" width="10.453125" style="10" customWidth="1"/>
    <col min="2" max="2" width="10" style="1" customWidth="1"/>
    <col min="3" max="3" width="8.08984375" style="1" customWidth="1"/>
    <col min="4" max="6" width="7.08984375" style="1" customWidth="1"/>
    <col min="7" max="7" width="8.7265625" style="1" customWidth="1"/>
    <col min="8" max="8" width="8.08984375" style="1" customWidth="1"/>
    <col min="9" max="10" width="7.08984375" style="1" customWidth="1"/>
    <col min="11" max="11" width="8.08984375" style="1" customWidth="1"/>
    <col min="12" max="12" width="9.08984375" style="1" customWidth="1"/>
    <col min="13" max="13" width="7.08984375" style="1" customWidth="1"/>
    <col min="14" max="14" width="7.90625" style="1" customWidth="1"/>
    <col min="15" max="20" width="7.36328125" style="1" customWidth="1"/>
    <col min="21" max="21" width="9.08984375" style="1" customWidth="1"/>
    <col min="22" max="23" width="7.453125" style="1" customWidth="1"/>
    <col min="24" max="24" width="8.90625" style="1" customWidth="1"/>
    <col min="25" max="25" width="8.7265625" style="1" customWidth="1"/>
    <col min="26" max="26" width="37.90625" style="1" customWidth="1"/>
    <col min="27" max="16384" width="9" style="1"/>
  </cols>
  <sheetData>
    <row r="1" spans="1:223" ht="14.5" thickBot="1">
      <c r="A1" s="71" t="s">
        <v>139</v>
      </c>
      <c r="Z1" s="10" t="str">
        <f>貸出サービス概況!AA1</f>
        <v>令和7年</v>
      </c>
    </row>
    <row r="2" spans="1:223" ht="14.15" customHeight="1">
      <c r="A2" s="1043" t="s">
        <v>0</v>
      </c>
      <c r="B2" s="1060" t="s">
        <v>321</v>
      </c>
      <c r="C2" s="1061"/>
      <c r="D2" s="1061"/>
      <c r="E2" s="1061"/>
      <c r="F2" s="1061"/>
      <c r="G2" s="1061"/>
      <c r="H2" s="1061"/>
      <c r="I2" s="1061"/>
      <c r="J2" s="1062"/>
      <c r="K2" s="1054" t="s">
        <v>323</v>
      </c>
      <c r="L2" s="1055"/>
      <c r="M2" s="1055"/>
      <c r="N2" s="1056"/>
      <c r="O2" s="1057" t="s">
        <v>76</v>
      </c>
      <c r="P2" s="1058"/>
      <c r="Q2" s="1057" t="s">
        <v>77</v>
      </c>
      <c r="R2" s="1058"/>
      <c r="S2" s="1057" t="s">
        <v>310</v>
      </c>
      <c r="T2" s="1058"/>
      <c r="U2" s="1054" t="s">
        <v>324</v>
      </c>
      <c r="V2" s="1055"/>
      <c r="W2" s="1055"/>
      <c r="X2" s="949" t="s">
        <v>24</v>
      </c>
      <c r="Y2" s="950" t="s">
        <v>325</v>
      </c>
      <c r="Z2" s="951" t="s">
        <v>78</v>
      </c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HO2" s="6"/>
    </row>
    <row r="3" spans="1:223" ht="14.15" customHeight="1">
      <c r="A3" s="1009"/>
      <c r="B3" s="1059" t="s">
        <v>79</v>
      </c>
      <c r="C3" s="1063" t="s">
        <v>80</v>
      </c>
      <c r="D3" s="1064"/>
      <c r="E3" s="1064"/>
      <c r="F3" s="952" t="s">
        <v>81</v>
      </c>
      <c r="G3" s="1063" t="s">
        <v>187</v>
      </c>
      <c r="H3" s="1065"/>
      <c r="I3" s="1063" t="s">
        <v>322</v>
      </c>
      <c r="J3" s="1065"/>
      <c r="K3" s="875" t="s">
        <v>142</v>
      </c>
      <c r="L3" s="875" t="s">
        <v>320</v>
      </c>
      <c r="M3" s="953" t="s">
        <v>82</v>
      </c>
      <c r="N3" s="954" t="s">
        <v>83</v>
      </c>
      <c r="O3" s="954" t="s">
        <v>84</v>
      </c>
      <c r="P3" s="954" t="s">
        <v>85</v>
      </c>
      <c r="Q3" s="954" t="s">
        <v>84</v>
      </c>
      <c r="R3" s="954" t="s">
        <v>85</v>
      </c>
      <c r="S3" s="955" t="s">
        <v>84</v>
      </c>
      <c r="T3" s="954" t="s">
        <v>85</v>
      </c>
      <c r="U3" s="956" t="s">
        <v>318</v>
      </c>
      <c r="V3" s="957" t="s">
        <v>86</v>
      </c>
      <c r="W3" s="957" t="s">
        <v>42</v>
      </c>
      <c r="X3" s="958" t="s">
        <v>33</v>
      </c>
      <c r="Y3" s="959" t="s">
        <v>326</v>
      </c>
      <c r="Z3" s="960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HO3" s="6"/>
    </row>
    <row r="4" spans="1:223" ht="14.15" customHeight="1">
      <c r="A4" s="1044"/>
      <c r="B4" s="1027"/>
      <c r="C4" s="961" t="s">
        <v>87</v>
      </c>
      <c r="D4" s="961" t="s">
        <v>88</v>
      </c>
      <c r="E4" s="961" t="s">
        <v>89</v>
      </c>
      <c r="F4" s="961" t="s">
        <v>295</v>
      </c>
      <c r="G4" s="962" t="s">
        <v>90</v>
      </c>
      <c r="H4" s="962" t="s">
        <v>91</v>
      </c>
      <c r="I4" s="962" t="s">
        <v>92</v>
      </c>
      <c r="J4" s="962" t="s">
        <v>93</v>
      </c>
      <c r="K4" s="963" t="s">
        <v>94</v>
      </c>
      <c r="L4" s="963" t="s">
        <v>95</v>
      </c>
      <c r="M4" s="964" t="s">
        <v>96</v>
      </c>
      <c r="N4" s="964" t="s">
        <v>96</v>
      </c>
      <c r="O4" s="963" t="s">
        <v>97</v>
      </c>
      <c r="P4" s="964" t="s">
        <v>96</v>
      </c>
      <c r="Q4" s="965" t="s">
        <v>97</v>
      </c>
      <c r="R4" s="964" t="s">
        <v>96</v>
      </c>
      <c r="S4" s="965" t="s">
        <v>97</v>
      </c>
      <c r="T4" s="964" t="s">
        <v>96</v>
      </c>
      <c r="U4" s="966" t="s">
        <v>319</v>
      </c>
      <c r="V4" s="961" t="s">
        <v>98</v>
      </c>
      <c r="W4" s="961" t="s">
        <v>99</v>
      </c>
      <c r="X4" s="967"/>
      <c r="Y4" s="963" t="s">
        <v>24</v>
      </c>
      <c r="Z4" s="968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HO4" s="6"/>
    </row>
    <row r="5" spans="1:223" ht="21" customHeight="1">
      <c r="A5" s="302" t="s">
        <v>254</v>
      </c>
      <c r="B5" s="349">
        <v>1224</v>
      </c>
      <c r="C5" s="349">
        <v>968</v>
      </c>
      <c r="D5" s="349">
        <v>240</v>
      </c>
      <c r="E5" s="349">
        <v>1</v>
      </c>
      <c r="F5" s="349">
        <v>15</v>
      </c>
      <c r="G5" s="349">
        <v>426</v>
      </c>
      <c r="H5" s="349">
        <v>798</v>
      </c>
      <c r="I5" s="349">
        <v>0</v>
      </c>
      <c r="J5" s="349">
        <v>0</v>
      </c>
      <c r="K5" s="349">
        <v>1384</v>
      </c>
      <c r="L5" s="349">
        <v>68240</v>
      </c>
      <c r="M5" s="349">
        <v>10</v>
      </c>
      <c r="N5" s="349" t="s">
        <v>415</v>
      </c>
      <c r="O5" s="350">
        <v>209</v>
      </c>
      <c r="P5" s="350">
        <v>30</v>
      </c>
      <c r="Q5" s="350">
        <v>140</v>
      </c>
      <c r="R5" s="350">
        <v>10</v>
      </c>
      <c r="S5" s="350">
        <v>11</v>
      </c>
      <c r="T5" s="350">
        <v>10</v>
      </c>
      <c r="U5" s="349">
        <v>232681</v>
      </c>
      <c r="V5" s="349" t="s">
        <v>413</v>
      </c>
      <c r="W5" s="349">
        <v>1457</v>
      </c>
      <c r="X5" s="349">
        <v>234138</v>
      </c>
      <c r="Y5" s="349">
        <v>1053</v>
      </c>
      <c r="Z5" s="351" t="s">
        <v>416</v>
      </c>
    </row>
    <row r="6" spans="1:223" ht="21" customHeight="1">
      <c r="A6" s="305" t="s">
        <v>249</v>
      </c>
      <c r="B6" s="352">
        <v>4250</v>
      </c>
      <c r="C6" s="352">
        <v>3896</v>
      </c>
      <c r="D6" s="352">
        <v>354</v>
      </c>
      <c r="E6" s="352">
        <v>0</v>
      </c>
      <c r="F6" s="352">
        <v>0</v>
      </c>
      <c r="G6" s="352">
        <v>2680</v>
      </c>
      <c r="H6" s="352">
        <v>1570</v>
      </c>
      <c r="I6" s="352">
        <v>0</v>
      </c>
      <c r="J6" s="352">
        <v>0</v>
      </c>
      <c r="K6" s="352">
        <v>4</v>
      </c>
      <c r="L6" s="352">
        <v>10</v>
      </c>
      <c r="M6" s="352">
        <v>10</v>
      </c>
      <c r="N6" s="352" t="s">
        <v>415</v>
      </c>
      <c r="O6" s="353" t="s">
        <v>424</v>
      </c>
      <c r="P6" s="352" t="s">
        <v>415</v>
      </c>
      <c r="Q6" s="353" t="s">
        <v>424</v>
      </c>
      <c r="R6" s="352" t="s">
        <v>415</v>
      </c>
      <c r="S6" s="353" t="s">
        <v>424</v>
      </c>
      <c r="T6" s="352" t="s">
        <v>415</v>
      </c>
      <c r="U6" s="352">
        <v>1018</v>
      </c>
      <c r="V6" s="352" t="s">
        <v>136</v>
      </c>
      <c r="W6" s="352">
        <v>35</v>
      </c>
      <c r="X6" s="352">
        <v>1053</v>
      </c>
      <c r="Y6" s="352">
        <v>0</v>
      </c>
      <c r="Z6" s="354" t="s">
        <v>416</v>
      </c>
    </row>
    <row r="7" spans="1:223" ht="21" customHeight="1">
      <c r="A7" s="305" t="s">
        <v>251</v>
      </c>
      <c r="B7" s="352">
        <v>0</v>
      </c>
      <c r="C7" s="352">
        <v>0</v>
      </c>
      <c r="D7" s="352">
        <v>0</v>
      </c>
      <c r="E7" s="352">
        <v>0</v>
      </c>
      <c r="F7" s="352">
        <v>0</v>
      </c>
      <c r="G7" s="352">
        <v>0</v>
      </c>
      <c r="H7" s="352">
        <v>0</v>
      </c>
      <c r="I7" s="352">
        <v>0</v>
      </c>
      <c r="J7" s="352">
        <v>0</v>
      </c>
      <c r="K7" s="352" t="s">
        <v>424</v>
      </c>
      <c r="L7" s="352" t="s">
        <v>415</v>
      </c>
      <c r="M7" s="352" t="s">
        <v>415</v>
      </c>
      <c r="N7" s="352" t="s">
        <v>415</v>
      </c>
      <c r="O7" s="353" t="s">
        <v>424</v>
      </c>
      <c r="P7" s="352" t="s">
        <v>415</v>
      </c>
      <c r="Q7" s="353" t="s">
        <v>424</v>
      </c>
      <c r="R7" s="352" t="s">
        <v>415</v>
      </c>
      <c r="S7" s="353" t="s">
        <v>424</v>
      </c>
      <c r="T7" s="352" t="s">
        <v>415</v>
      </c>
      <c r="U7" s="352">
        <v>27320</v>
      </c>
      <c r="V7" s="352" t="s">
        <v>413</v>
      </c>
      <c r="W7" s="352" t="s">
        <v>413</v>
      </c>
      <c r="X7" s="352">
        <v>27320</v>
      </c>
      <c r="Y7" s="352" t="s">
        <v>413</v>
      </c>
      <c r="Z7" s="354" t="s">
        <v>416</v>
      </c>
    </row>
    <row r="8" spans="1:223" ht="21" customHeight="1">
      <c r="A8" s="305" t="s">
        <v>399</v>
      </c>
      <c r="B8" s="352">
        <v>5412</v>
      </c>
      <c r="C8" s="352">
        <v>4821</v>
      </c>
      <c r="D8" s="352">
        <v>581</v>
      </c>
      <c r="E8" s="352">
        <v>0</v>
      </c>
      <c r="F8" s="352">
        <v>10</v>
      </c>
      <c r="G8" s="352" t="s">
        <v>136</v>
      </c>
      <c r="H8" s="352">
        <v>5412</v>
      </c>
      <c r="I8" s="352">
        <v>0</v>
      </c>
      <c r="J8" s="352">
        <v>22</v>
      </c>
      <c r="K8" s="352">
        <v>12901</v>
      </c>
      <c r="L8" s="352">
        <v>12901</v>
      </c>
      <c r="M8" s="352">
        <v>10</v>
      </c>
      <c r="N8" s="352">
        <v>100</v>
      </c>
      <c r="O8" s="353" t="s">
        <v>424</v>
      </c>
      <c r="P8" s="352">
        <v>0</v>
      </c>
      <c r="Q8" s="353" t="s">
        <v>424</v>
      </c>
      <c r="R8" s="352">
        <v>0</v>
      </c>
      <c r="S8" s="352">
        <v>162</v>
      </c>
      <c r="T8" s="355">
        <v>10</v>
      </c>
      <c r="U8" s="352">
        <v>290044</v>
      </c>
      <c r="V8" s="352">
        <v>2110</v>
      </c>
      <c r="W8" s="352">
        <v>1093</v>
      </c>
      <c r="X8" s="352">
        <v>293247</v>
      </c>
      <c r="Y8" s="352">
        <v>1450</v>
      </c>
      <c r="Z8" s="354"/>
    </row>
    <row r="9" spans="1:223" ht="21" customHeight="1">
      <c r="A9" s="305" t="s">
        <v>400</v>
      </c>
      <c r="B9" s="352">
        <v>627</v>
      </c>
      <c r="C9" s="352">
        <v>578</v>
      </c>
      <c r="D9" s="352">
        <v>49</v>
      </c>
      <c r="E9" s="352">
        <v>0</v>
      </c>
      <c r="F9" s="352">
        <v>0</v>
      </c>
      <c r="G9" s="352" t="s">
        <v>136</v>
      </c>
      <c r="H9" s="352">
        <v>627</v>
      </c>
      <c r="I9" s="352">
        <v>0</v>
      </c>
      <c r="J9" s="352">
        <v>9</v>
      </c>
      <c r="K9" s="352">
        <v>111</v>
      </c>
      <c r="L9" s="352">
        <v>392</v>
      </c>
      <c r="M9" s="352">
        <v>10</v>
      </c>
      <c r="N9" s="352">
        <v>100</v>
      </c>
      <c r="O9" s="353" t="s">
        <v>424</v>
      </c>
      <c r="P9" s="352">
        <v>0</v>
      </c>
      <c r="Q9" s="353" t="s">
        <v>424</v>
      </c>
      <c r="R9" s="352">
        <v>0</v>
      </c>
      <c r="S9" s="353" t="s">
        <v>424</v>
      </c>
      <c r="T9" s="352">
        <v>0</v>
      </c>
      <c r="U9" s="352">
        <v>2423</v>
      </c>
      <c r="V9" s="352">
        <v>25</v>
      </c>
      <c r="W9" s="352">
        <v>53</v>
      </c>
      <c r="X9" s="352">
        <v>2501</v>
      </c>
      <c r="Y9" s="352">
        <v>21</v>
      </c>
      <c r="Z9" s="429"/>
    </row>
    <row r="10" spans="1:223" ht="21" customHeight="1">
      <c r="A10" s="302" t="s">
        <v>131</v>
      </c>
      <c r="B10" s="349">
        <v>483</v>
      </c>
      <c r="C10" s="349">
        <v>435</v>
      </c>
      <c r="D10" s="349">
        <v>48</v>
      </c>
      <c r="E10" s="349">
        <v>0</v>
      </c>
      <c r="F10" s="349">
        <v>0</v>
      </c>
      <c r="G10" s="349" t="s">
        <v>136</v>
      </c>
      <c r="H10" s="349">
        <v>483</v>
      </c>
      <c r="I10" s="349">
        <v>0</v>
      </c>
      <c r="J10" s="349">
        <v>11</v>
      </c>
      <c r="K10" s="349">
        <v>182</v>
      </c>
      <c r="L10" s="349">
        <v>514</v>
      </c>
      <c r="M10" s="349">
        <v>10</v>
      </c>
      <c r="N10" s="349">
        <v>100</v>
      </c>
      <c r="O10" s="430" t="s">
        <v>424</v>
      </c>
      <c r="P10" s="349">
        <v>0</v>
      </c>
      <c r="Q10" s="430" t="s">
        <v>424</v>
      </c>
      <c r="R10" s="349">
        <v>0</v>
      </c>
      <c r="S10" s="430" t="s">
        <v>424</v>
      </c>
      <c r="T10" s="349">
        <v>0</v>
      </c>
      <c r="U10" s="349">
        <v>3963</v>
      </c>
      <c r="V10" s="349">
        <v>51</v>
      </c>
      <c r="W10" s="349">
        <v>66</v>
      </c>
      <c r="X10" s="349">
        <v>4080</v>
      </c>
      <c r="Y10" s="349">
        <v>95</v>
      </c>
      <c r="Z10" s="431"/>
    </row>
    <row r="11" spans="1:223" ht="21" customHeight="1">
      <c r="A11" s="305" t="s">
        <v>132</v>
      </c>
      <c r="B11" s="352">
        <v>712</v>
      </c>
      <c r="C11" s="352">
        <v>628</v>
      </c>
      <c r="D11" s="352">
        <v>84</v>
      </c>
      <c r="E11" s="352">
        <v>0</v>
      </c>
      <c r="F11" s="352">
        <v>0</v>
      </c>
      <c r="G11" s="352" t="s">
        <v>136</v>
      </c>
      <c r="H11" s="352">
        <v>712</v>
      </c>
      <c r="I11" s="352">
        <v>0</v>
      </c>
      <c r="J11" s="352">
        <v>8</v>
      </c>
      <c r="K11" s="352">
        <v>114</v>
      </c>
      <c r="L11" s="352">
        <v>633</v>
      </c>
      <c r="M11" s="352">
        <v>10</v>
      </c>
      <c r="N11" s="352">
        <v>100</v>
      </c>
      <c r="O11" s="353" t="s">
        <v>424</v>
      </c>
      <c r="P11" s="352">
        <v>0</v>
      </c>
      <c r="Q11" s="353" t="s">
        <v>424</v>
      </c>
      <c r="R11" s="352">
        <v>0</v>
      </c>
      <c r="S11" s="353" t="s">
        <v>424</v>
      </c>
      <c r="T11" s="352">
        <v>0</v>
      </c>
      <c r="U11" s="352">
        <v>2697</v>
      </c>
      <c r="V11" s="352">
        <v>1</v>
      </c>
      <c r="W11" s="352">
        <v>80</v>
      </c>
      <c r="X11" s="352">
        <v>2778</v>
      </c>
      <c r="Y11" s="352">
        <v>62</v>
      </c>
      <c r="Z11" s="432"/>
    </row>
    <row r="12" spans="1:223" ht="21" customHeight="1">
      <c r="A12" s="305" t="s">
        <v>135</v>
      </c>
      <c r="B12" s="352">
        <v>563</v>
      </c>
      <c r="C12" s="352">
        <v>551</v>
      </c>
      <c r="D12" s="352">
        <v>12</v>
      </c>
      <c r="E12" s="352">
        <v>0</v>
      </c>
      <c r="F12" s="352">
        <v>0</v>
      </c>
      <c r="G12" s="352" t="s">
        <v>136</v>
      </c>
      <c r="H12" s="352">
        <v>563</v>
      </c>
      <c r="I12" s="352">
        <v>0</v>
      </c>
      <c r="J12" s="352">
        <v>3</v>
      </c>
      <c r="K12" s="352">
        <v>108</v>
      </c>
      <c r="L12" s="352">
        <v>395</v>
      </c>
      <c r="M12" s="352">
        <v>10</v>
      </c>
      <c r="N12" s="352">
        <v>100</v>
      </c>
      <c r="O12" s="353" t="s">
        <v>424</v>
      </c>
      <c r="P12" s="352">
        <v>0</v>
      </c>
      <c r="Q12" s="353" t="s">
        <v>424</v>
      </c>
      <c r="R12" s="352">
        <v>0</v>
      </c>
      <c r="S12" s="353" t="s">
        <v>424</v>
      </c>
      <c r="T12" s="352">
        <v>0</v>
      </c>
      <c r="U12" s="352">
        <v>1047</v>
      </c>
      <c r="V12" s="352">
        <v>5</v>
      </c>
      <c r="W12" s="352">
        <v>13</v>
      </c>
      <c r="X12" s="352">
        <v>1065</v>
      </c>
      <c r="Y12" s="352">
        <v>22</v>
      </c>
      <c r="Z12" s="432"/>
    </row>
    <row r="13" spans="1:223" ht="21" customHeight="1">
      <c r="A13" s="305" t="s">
        <v>206</v>
      </c>
      <c r="B13" s="433">
        <v>445</v>
      </c>
      <c r="C13" s="433">
        <v>394</v>
      </c>
      <c r="D13" s="433">
        <v>50</v>
      </c>
      <c r="E13" s="433">
        <v>0</v>
      </c>
      <c r="F13" s="433">
        <v>1</v>
      </c>
      <c r="G13" s="352" t="s">
        <v>136</v>
      </c>
      <c r="H13" s="433">
        <v>445</v>
      </c>
      <c r="I13" s="433">
        <v>0</v>
      </c>
      <c r="J13" s="433">
        <v>9</v>
      </c>
      <c r="K13" s="433">
        <v>59</v>
      </c>
      <c r="L13" s="433">
        <v>130</v>
      </c>
      <c r="M13" s="433">
        <v>10</v>
      </c>
      <c r="N13" s="433">
        <v>100</v>
      </c>
      <c r="O13" s="434" t="s">
        <v>424</v>
      </c>
      <c r="P13" s="352">
        <v>0</v>
      </c>
      <c r="Q13" s="434" t="s">
        <v>424</v>
      </c>
      <c r="R13" s="352">
        <v>0</v>
      </c>
      <c r="S13" s="434" t="s">
        <v>424</v>
      </c>
      <c r="T13" s="352">
        <v>0</v>
      </c>
      <c r="U13" s="433">
        <v>1590</v>
      </c>
      <c r="V13" s="433">
        <v>10</v>
      </c>
      <c r="W13" s="433">
        <v>9</v>
      </c>
      <c r="X13" s="433">
        <v>1609</v>
      </c>
      <c r="Y13" s="433">
        <v>37</v>
      </c>
      <c r="Z13" s="435"/>
    </row>
    <row r="14" spans="1:223" ht="21" customHeight="1">
      <c r="A14" s="305" t="s">
        <v>133</v>
      </c>
      <c r="B14" s="352">
        <v>5036</v>
      </c>
      <c r="C14" s="352">
        <v>4264</v>
      </c>
      <c r="D14" s="352">
        <v>764</v>
      </c>
      <c r="E14" s="352">
        <v>8</v>
      </c>
      <c r="F14" s="352">
        <v>0</v>
      </c>
      <c r="G14" s="352">
        <v>2679</v>
      </c>
      <c r="H14" s="352">
        <v>2357</v>
      </c>
      <c r="I14" s="352">
        <v>0</v>
      </c>
      <c r="J14" s="352">
        <v>19</v>
      </c>
      <c r="K14" s="352">
        <v>577</v>
      </c>
      <c r="L14" s="352">
        <v>4014</v>
      </c>
      <c r="M14" s="352">
        <v>10</v>
      </c>
      <c r="N14" s="352">
        <v>50</v>
      </c>
      <c r="O14" s="434" t="s">
        <v>424</v>
      </c>
      <c r="P14" s="352" t="s">
        <v>424</v>
      </c>
      <c r="Q14" s="434" t="s">
        <v>424</v>
      </c>
      <c r="R14" s="352" t="s">
        <v>424</v>
      </c>
      <c r="S14" s="433" t="s">
        <v>134</v>
      </c>
      <c r="T14" s="352" t="s">
        <v>435</v>
      </c>
      <c r="U14" s="352">
        <v>7776</v>
      </c>
      <c r="V14" s="352">
        <v>44</v>
      </c>
      <c r="W14" s="352">
        <v>492</v>
      </c>
      <c r="X14" s="352">
        <v>8312</v>
      </c>
      <c r="Y14" s="352">
        <v>476</v>
      </c>
      <c r="Z14" s="432"/>
    </row>
    <row r="15" spans="1:223" ht="21" customHeight="1">
      <c r="A15" s="302" t="s">
        <v>401</v>
      </c>
      <c r="B15" s="349">
        <v>1861</v>
      </c>
      <c r="C15" s="349">
        <v>1452</v>
      </c>
      <c r="D15" s="349">
        <v>408</v>
      </c>
      <c r="E15" s="349">
        <v>1</v>
      </c>
      <c r="F15" s="349">
        <v>0</v>
      </c>
      <c r="G15" s="349">
        <v>1326</v>
      </c>
      <c r="H15" s="349">
        <v>535</v>
      </c>
      <c r="I15" s="349">
        <v>0</v>
      </c>
      <c r="J15" s="349">
        <v>6</v>
      </c>
      <c r="K15" s="349">
        <v>47</v>
      </c>
      <c r="L15" s="349">
        <v>124</v>
      </c>
      <c r="M15" s="349">
        <v>10</v>
      </c>
      <c r="N15" s="349">
        <v>50</v>
      </c>
      <c r="O15" s="457" t="s">
        <v>424</v>
      </c>
      <c r="P15" s="349" t="s">
        <v>424</v>
      </c>
      <c r="Q15" s="457" t="s">
        <v>424</v>
      </c>
      <c r="R15" s="349" t="s">
        <v>424</v>
      </c>
      <c r="S15" s="457" t="s">
        <v>424</v>
      </c>
      <c r="T15" s="349" t="s">
        <v>424</v>
      </c>
      <c r="U15" s="349">
        <v>735</v>
      </c>
      <c r="V15" s="349">
        <v>6</v>
      </c>
      <c r="W15" s="349">
        <v>44</v>
      </c>
      <c r="X15" s="349">
        <v>785</v>
      </c>
      <c r="Y15" s="349">
        <v>70</v>
      </c>
      <c r="Z15" s="458"/>
    </row>
    <row r="16" spans="1:223" ht="21" customHeight="1">
      <c r="A16" s="305" t="s">
        <v>402</v>
      </c>
      <c r="B16" s="352">
        <v>4050</v>
      </c>
      <c r="C16" s="352">
        <v>4048</v>
      </c>
      <c r="D16" s="352">
        <v>0</v>
      </c>
      <c r="E16" s="352">
        <v>0</v>
      </c>
      <c r="F16" s="352">
        <v>2</v>
      </c>
      <c r="G16" s="352">
        <v>942</v>
      </c>
      <c r="H16" s="352">
        <v>3108</v>
      </c>
      <c r="I16" s="352">
        <v>0</v>
      </c>
      <c r="J16" s="352">
        <v>25</v>
      </c>
      <c r="K16" s="352">
        <v>347</v>
      </c>
      <c r="L16" s="352">
        <v>3183</v>
      </c>
      <c r="M16" s="352">
        <v>10</v>
      </c>
      <c r="N16" s="352" t="s">
        <v>136</v>
      </c>
      <c r="O16" s="433" t="s">
        <v>136</v>
      </c>
      <c r="P16" s="352">
        <v>10</v>
      </c>
      <c r="Q16" s="433" t="s">
        <v>136</v>
      </c>
      <c r="R16" s="352">
        <v>10</v>
      </c>
      <c r="S16" s="434" t="s">
        <v>136</v>
      </c>
      <c r="T16" s="352">
        <v>10</v>
      </c>
      <c r="U16" s="352">
        <v>67459</v>
      </c>
      <c r="V16" s="352">
        <v>346</v>
      </c>
      <c r="W16" s="352">
        <v>408</v>
      </c>
      <c r="X16" s="352">
        <v>68213</v>
      </c>
      <c r="Y16" s="352">
        <v>3298</v>
      </c>
      <c r="Z16" s="432"/>
    </row>
    <row r="17" spans="1:26" ht="21" customHeight="1">
      <c r="A17" s="305" t="s">
        <v>218</v>
      </c>
      <c r="B17" s="352">
        <v>153</v>
      </c>
      <c r="C17" s="352">
        <v>135</v>
      </c>
      <c r="D17" s="352">
        <v>18</v>
      </c>
      <c r="E17" s="352">
        <v>0</v>
      </c>
      <c r="F17" s="352">
        <v>0</v>
      </c>
      <c r="G17" s="352">
        <v>118</v>
      </c>
      <c r="H17" s="352">
        <v>35</v>
      </c>
      <c r="I17" s="352">
        <v>0</v>
      </c>
      <c r="J17" s="352">
        <v>9</v>
      </c>
      <c r="K17" s="352">
        <v>61</v>
      </c>
      <c r="L17" s="352">
        <v>167</v>
      </c>
      <c r="M17" s="352">
        <v>10</v>
      </c>
      <c r="N17" s="352" t="s">
        <v>136</v>
      </c>
      <c r="O17" s="434" t="s">
        <v>424</v>
      </c>
      <c r="P17" s="352" t="s">
        <v>136</v>
      </c>
      <c r="Q17" s="434" t="s">
        <v>424</v>
      </c>
      <c r="R17" s="352" t="s">
        <v>136</v>
      </c>
      <c r="S17" s="434" t="s">
        <v>424</v>
      </c>
      <c r="T17" s="352" t="s">
        <v>136</v>
      </c>
      <c r="U17" s="352">
        <v>4191</v>
      </c>
      <c r="V17" s="352">
        <v>23</v>
      </c>
      <c r="W17" s="352">
        <v>66</v>
      </c>
      <c r="X17" s="352">
        <v>4280</v>
      </c>
      <c r="Y17" s="352">
        <v>82</v>
      </c>
      <c r="Z17" s="432"/>
    </row>
    <row r="18" spans="1:26" ht="21" customHeight="1">
      <c r="A18" s="305" t="s">
        <v>403</v>
      </c>
      <c r="B18" s="352">
        <v>840</v>
      </c>
      <c r="C18" s="352">
        <v>779</v>
      </c>
      <c r="D18" s="352">
        <v>60</v>
      </c>
      <c r="E18" s="352">
        <v>1</v>
      </c>
      <c r="F18" s="352">
        <v>0</v>
      </c>
      <c r="G18" s="352">
        <v>818</v>
      </c>
      <c r="H18" s="352">
        <v>22</v>
      </c>
      <c r="I18" s="352">
        <v>0</v>
      </c>
      <c r="J18" s="352">
        <v>8</v>
      </c>
      <c r="K18" s="352">
        <v>57</v>
      </c>
      <c r="L18" s="352">
        <v>144</v>
      </c>
      <c r="M18" s="352">
        <v>10</v>
      </c>
      <c r="N18" s="352" t="s">
        <v>136</v>
      </c>
      <c r="O18" s="434" t="s">
        <v>424</v>
      </c>
      <c r="P18" s="352" t="s">
        <v>136</v>
      </c>
      <c r="Q18" s="434" t="s">
        <v>424</v>
      </c>
      <c r="R18" s="352" t="s">
        <v>136</v>
      </c>
      <c r="S18" s="434" t="s">
        <v>424</v>
      </c>
      <c r="T18" s="352" t="s">
        <v>136</v>
      </c>
      <c r="U18" s="352">
        <v>5169</v>
      </c>
      <c r="V18" s="352">
        <v>60</v>
      </c>
      <c r="W18" s="352">
        <v>40</v>
      </c>
      <c r="X18" s="352">
        <v>5269</v>
      </c>
      <c r="Y18" s="352">
        <v>157</v>
      </c>
      <c r="Z18" s="432"/>
    </row>
    <row r="19" spans="1:26" ht="21" customHeight="1">
      <c r="A19" s="438" t="s">
        <v>217</v>
      </c>
      <c r="B19" s="492">
        <v>1289</v>
      </c>
      <c r="C19" s="492">
        <v>1235</v>
      </c>
      <c r="D19" s="492">
        <v>54</v>
      </c>
      <c r="E19" s="492">
        <v>0</v>
      </c>
      <c r="F19" s="492">
        <v>0</v>
      </c>
      <c r="G19" s="492">
        <v>1277</v>
      </c>
      <c r="H19" s="492">
        <v>12</v>
      </c>
      <c r="I19" s="492">
        <v>0</v>
      </c>
      <c r="J19" s="492">
        <v>8</v>
      </c>
      <c r="K19" s="492">
        <v>233</v>
      </c>
      <c r="L19" s="492">
        <v>727</v>
      </c>
      <c r="M19" s="492">
        <v>10</v>
      </c>
      <c r="N19" s="492" t="s">
        <v>136</v>
      </c>
      <c r="O19" s="493" t="s">
        <v>424</v>
      </c>
      <c r="P19" s="492" t="s">
        <v>136</v>
      </c>
      <c r="Q19" s="493" t="s">
        <v>424</v>
      </c>
      <c r="R19" s="492" t="s">
        <v>136</v>
      </c>
      <c r="S19" s="493" t="s">
        <v>424</v>
      </c>
      <c r="T19" s="492" t="s">
        <v>136</v>
      </c>
      <c r="U19" s="492">
        <v>5664</v>
      </c>
      <c r="V19" s="492">
        <v>106</v>
      </c>
      <c r="W19" s="492">
        <v>187</v>
      </c>
      <c r="X19" s="492">
        <v>5957</v>
      </c>
      <c r="Y19" s="492">
        <v>110</v>
      </c>
      <c r="Z19" s="494"/>
    </row>
    <row r="20" spans="1:26" ht="21" customHeight="1">
      <c r="A20" s="302" t="s">
        <v>404</v>
      </c>
      <c r="B20" s="526">
        <v>9566</v>
      </c>
      <c r="C20" s="526">
        <v>8568</v>
      </c>
      <c r="D20" s="526">
        <v>990</v>
      </c>
      <c r="E20" s="526">
        <v>4</v>
      </c>
      <c r="F20" s="526">
        <v>4</v>
      </c>
      <c r="G20" s="526">
        <v>6471</v>
      </c>
      <c r="H20" s="526">
        <v>3095</v>
      </c>
      <c r="I20" s="526"/>
      <c r="J20" s="526">
        <v>22</v>
      </c>
      <c r="K20" s="526">
        <v>1460</v>
      </c>
      <c r="L20" s="526">
        <v>5504</v>
      </c>
      <c r="M20" s="526">
        <v>10</v>
      </c>
      <c r="N20" s="526">
        <v>0</v>
      </c>
      <c r="O20" s="526" t="s">
        <v>424</v>
      </c>
      <c r="P20" s="349"/>
      <c r="Q20" s="527" t="s">
        <v>424</v>
      </c>
      <c r="R20" s="349"/>
      <c r="S20" s="527" t="s">
        <v>424</v>
      </c>
      <c r="T20" s="349"/>
      <c r="U20" s="526">
        <v>33458</v>
      </c>
      <c r="V20" s="526">
        <v>323</v>
      </c>
      <c r="W20" s="526">
        <v>158</v>
      </c>
      <c r="X20" s="526">
        <v>33939</v>
      </c>
      <c r="Y20" s="526">
        <v>1167</v>
      </c>
      <c r="Z20" s="528"/>
    </row>
    <row r="21" spans="1:26" ht="21" customHeight="1">
      <c r="A21" s="305" t="s">
        <v>192</v>
      </c>
      <c r="B21" s="352">
        <v>1282</v>
      </c>
      <c r="C21" s="352">
        <v>548</v>
      </c>
      <c r="D21" s="352">
        <v>732</v>
      </c>
      <c r="E21" s="352">
        <v>0</v>
      </c>
      <c r="F21" s="352">
        <v>2</v>
      </c>
      <c r="G21" s="352">
        <v>966</v>
      </c>
      <c r="H21" s="352">
        <v>316</v>
      </c>
      <c r="I21" s="352">
        <v>0</v>
      </c>
      <c r="J21" s="352">
        <v>8</v>
      </c>
      <c r="K21" s="352">
        <v>33</v>
      </c>
      <c r="L21" s="352">
        <v>134</v>
      </c>
      <c r="M21" s="352">
        <v>10</v>
      </c>
      <c r="N21" s="352" t="s">
        <v>424</v>
      </c>
      <c r="O21" s="529" t="s">
        <v>424</v>
      </c>
      <c r="P21" s="352" t="s">
        <v>424</v>
      </c>
      <c r="Q21" s="433" t="s">
        <v>424</v>
      </c>
      <c r="R21" s="352" t="s">
        <v>424</v>
      </c>
      <c r="S21" s="433" t="s">
        <v>424</v>
      </c>
      <c r="T21" s="352" t="s">
        <v>424</v>
      </c>
      <c r="U21" s="352">
        <v>7231</v>
      </c>
      <c r="V21" s="352">
        <v>42</v>
      </c>
      <c r="W21" s="352">
        <v>21</v>
      </c>
      <c r="X21" s="352">
        <v>7294</v>
      </c>
      <c r="Y21" s="352">
        <v>140</v>
      </c>
      <c r="Z21" s="432"/>
    </row>
    <row r="22" spans="1:26" ht="21" customHeight="1">
      <c r="A22" s="305" t="s">
        <v>194</v>
      </c>
      <c r="B22" s="352">
        <v>4712</v>
      </c>
      <c r="C22" s="352">
        <v>4545</v>
      </c>
      <c r="D22" s="352">
        <v>167</v>
      </c>
      <c r="E22" s="352">
        <v>0</v>
      </c>
      <c r="F22" s="352">
        <v>0</v>
      </c>
      <c r="G22" s="352">
        <v>951</v>
      </c>
      <c r="H22" s="352">
        <v>3761</v>
      </c>
      <c r="I22" s="352">
        <v>0</v>
      </c>
      <c r="J22" s="352">
        <v>15</v>
      </c>
      <c r="K22" s="352">
        <v>106</v>
      </c>
      <c r="L22" s="352">
        <v>461</v>
      </c>
      <c r="M22" s="352">
        <v>10</v>
      </c>
      <c r="N22" s="352" t="s">
        <v>424</v>
      </c>
      <c r="O22" s="434" t="s">
        <v>424</v>
      </c>
      <c r="P22" s="352" t="s">
        <v>424</v>
      </c>
      <c r="Q22" s="434" t="s">
        <v>424</v>
      </c>
      <c r="R22" s="352" t="s">
        <v>424</v>
      </c>
      <c r="S22" s="434" t="s">
        <v>424</v>
      </c>
      <c r="T22" s="352" t="s">
        <v>424</v>
      </c>
      <c r="U22" s="352">
        <v>13771</v>
      </c>
      <c r="V22" s="352">
        <v>47</v>
      </c>
      <c r="W22" s="352">
        <v>21</v>
      </c>
      <c r="X22" s="352">
        <v>13839</v>
      </c>
      <c r="Y22" s="352">
        <v>347</v>
      </c>
      <c r="Z22" s="432"/>
    </row>
    <row r="23" spans="1:26" ht="21" customHeight="1">
      <c r="A23" s="305" t="s">
        <v>312</v>
      </c>
      <c r="B23" s="352">
        <v>2501</v>
      </c>
      <c r="C23" s="352">
        <v>1960</v>
      </c>
      <c r="D23" s="352">
        <v>541</v>
      </c>
      <c r="E23" s="352">
        <v>0</v>
      </c>
      <c r="F23" s="352">
        <v>0</v>
      </c>
      <c r="G23" s="352">
        <v>941</v>
      </c>
      <c r="H23" s="352">
        <v>1560</v>
      </c>
      <c r="I23" s="352">
        <v>0</v>
      </c>
      <c r="J23" s="352">
        <v>8</v>
      </c>
      <c r="K23" s="352">
        <v>39</v>
      </c>
      <c r="L23" s="352">
        <v>114</v>
      </c>
      <c r="M23" s="352">
        <v>10</v>
      </c>
      <c r="N23" s="352" t="s">
        <v>424</v>
      </c>
      <c r="O23" s="353" t="s">
        <v>424</v>
      </c>
      <c r="P23" s="352" t="s">
        <v>424</v>
      </c>
      <c r="Q23" s="353" t="s">
        <v>424</v>
      </c>
      <c r="R23" s="352" t="s">
        <v>424</v>
      </c>
      <c r="S23" s="353" t="s">
        <v>424</v>
      </c>
      <c r="T23" s="352" t="s">
        <v>424</v>
      </c>
      <c r="U23" s="352">
        <v>8145</v>
      </c>
      <c r="V23" s="352">
        <v>29</v>
      </c>
      <c r="W23" s="352">
        <v>22</v>
      </c>
      <c r="X23" s="352">
        <v>8196</v>
      </c>
      <c r="Y23" s="352">
        <v>122</v>
      </c>
      <c r="Z23" s="432"/>
    </row>
    <row r="24" spans="1:26" ht="21" customHeight="1">
      <c r="A24" s="305" t="s">
        <v>311</v>
      </c>
      <c r="B24" s="352">
        <v>1739</v>
      </c>
      <c r="C24" s="352">
        <v>1736</v>
      </c>
      <c r="D24" s="352">
        <v>3</v>
      </c>
      <c r="E24" s="352">
        <v>0</v>
      </c>
      <c r="F24" s="352">
        <v>0</v>
      </c>
      <c r="G24" s="352">
        <v>1734</v>
      </c>
      <c r="H24" s="352">
        <v>2</v>
      </c>
      <c r="I24" s="352">
        <v>0</v>
      </c>
      <c r="J24" s="352">
        <v>0</v>
      </c>
      <c r="K24" s="352">
        <v>83</v>
      </c>
      <c r="L24" s="352">
        <v>383</v>
      </c>
      <c r="M24" s="352">
        <v>10</v>
      </c>
      <c r="N24" s="353" t="s">
        <v>424</v>
      </c>
      <c r="O24" s="353" t="s">
        <v>424</v>
      </c>
      <c r="P24" s="352" t="s">
        <v>424</v>
      </c>
      <c r="Q24" s="353" t="s">
        <v>424</v>
      </c>
      <c r="R24" s="352" t="s">
        <v>424</v>
      </c>
      <c r="S24" s="353" t="s">
        <v>424</v>
      </c>
      <c r="T24" s="352" t="s">
        <v>424</v>
      </c>
      <c r="U24" s="352">
        <v>129</v>
      </c>
      <c r="V24" s="352">
        <v>11</v>
      </c>
      <c r="W24" s="352">
        <v>0</v>
      </c>
      <c r="X24" s="352">
        <v>140</v>
      </c>
      <c r="Y24" s="352">
        <v>0</v>
      </c>
      <c r="Z24" s="530"/>
    </row>
    <row r="25" spans="1:26" ht="21" customHeight="1">
      <c r="A25" s="438" t="s">
        <v>195</v>
      </c>
      <c r="B25" s="869">
        <v>7181</v>
      </c>
      <c r="C25" s="492" t="s">
        <v>136</v>
      </c>
      <c r="D25" s="492" t="s">
        <v>136</v>
      </c>
      <c r="E25" s="492" t="s">
        <v>136</v>
      </c>
      <c r="F25" s="492" t="s">
        <v>136</v>
      </c>
      <c r="G25" s="492">
        <v>7137</v>
      </c>
      <c r="H25" s="492">
        <v>44</v>
      </c>
      <c r="I25" s="492">
        <v>0</v>
      </c>
      <c r="J25" s="492">
        <v>22</v>
      </c>
      <c r="K25" s="492">
        <v>296</v>
      </c>
      <c r="L25" s="492">
        <v>1175</v>
      </c>
      <c r="M25" s="492">
        <v>10</v>
      </c>
      <c r="N25" s="492">
        <v>50</v>
      </c>
      <c r="O25" s="492">
        <v>0</v>
      </c>
      <c r="P25" s="541">
        <v>10</v>
      </c>
      <c r="Q25" s="492">
        <v>0</v>
      </c>
      <c r="R25" s="541">
        <v>10</v>
      </c>
      <c r="S25" s="492">
        <v>0</v>
      </c>
      <c r="T25" s="541">
        <v>10</v>
      </c>
      <c r="U25" s="492">
        <v>14163</v>
      </c>
      <c r="V25" s="492">
        <v>209</v>
      </c>
      <c r="W25" s="492">
        <v>320</v>
      </c>
      <c r="X25" s="492">
        <v>14692</v>
      </c>
      <c r="Y25" s="492">
        <v>1291</v>
      </c>
      <c r="Z25" s="542"/>
    </row>
    <row r="26" spans="1:26" ht="21" customHeight="1">
      <c r="A26" s="302" t="s">
        <v>196</v>
      </c>
      <c r="B26" s="526">
        <v>2371</v>
      </c>
      <c r="C26" s="526">
        <v>2104</v>
      </c>
      <c r="D26" s="526">
        <v>249</v>
      </c>
      <c r="E26" s="526">
        <v>1</v>
      </c>
      <c r="F26" s="526">
        <v>17</v>
      </c>
      <c r="G26" s="526">
        <v>1829</v>
      </c>
      <c r="H26" s="526">
        <v>542</v>
      </c>
      <c r="I26" s="526">
        <v>0</v>
      </c>
      <c r="J26" s="526">
        <v>13</v>
      </c>
      <c r="K26" s="526">
        <v>516</v>
      </c>
      <c r="L26" s="526">
        <v>2623</v>
      </c>
      <c r="M26" s="526">
        <v>10</v>
      </c>
      <c r="N26" s="526">
        <v>50</v>
      </c>
      <c r="O26" s="457" t="s">
        <v>424</v>
      </c>
      <c r="P26" s="349" t="s">
        <v>424</v>
      </c>
      <c r="Q26" s="457" t="s">
        <v>424</v>
      </c>
      <c r="R26" s="349" t="s">
        <v>424</v>
      </c>
      <c r="S26" s="457" t="s">
        <v>424</v>
      </c>
      <c r="T26" s="349" t="s">
        <v>424</v>
      </c>
      <c r="U26" s="526">
        <v>6958</v>
      </c>
      <c r="V26" s="526">
        <v>86</v>
      </c>
      <c r="W26" s="526">
        <v>834</v>
      </c>
      <c r="X26" s="526">
        <v>7878</v>
      </c>
      <c r="Y26" s="526">
        <v>428</v>
      </c>
      <c r="Z26" s="543"/>
    </row>
    <row r="27" spans="1:26" ht="21" customHeight="1">
      <c r="A27" s="305" t="s">
        <v>197</v>
      </c>
      <c r="B27" s="352">
        <v>1801</v>
      </c>
      <c r="C27" s="352">
        <v>1786</v>
      </c>
      <c r="D27" s="352">
        <v>14</v>
      </c>
      <c r="E27" s="352">
        <v>1</v>
      </c>
      <c r="F27" s="352">
        <v>0</v>
      </c>
      <c r="G27" s="352">
        <v>1769</v>
      </c>
      <c r="H27" s="352">
        <v>32</v>
      </c>
      <c r="I27" s="352">
        <v>0</v>
      </c>
      <c r="J27" s="352">
        <v>20</v>
      </c>
      <c r="K27" s="352">
        <v>355</v>
      </c>
      <c r="L27" s="352">
        <v>1780</v>
      </c>
      <c r="M27" s="352">
        <v>10</v>
      </c>
      <c r="N27" s="352">
        <v>50</v>
      </c>
      <c r="O27" s="433" t="s">
        <v>424</v>
      </c>
      <c r="P27" s="352" t="s">
        <v>424</v>
      </c>
      <c r="Q27" s="433" t="s">
        <v>424</v>
      </c>
      <c r="R27" s="352" t="s">
        <v>424</v>
      </c>
      <c r="S27" s="433" t="s">
        <v>424</v>
      </c>
      <c r="T27" s="352" t="s">
        <v>424</v>
      </c>
      <c r="U27" s="352">
        <v>5861</v>
      </c>
      <c r="V27" s="352">
        <v>761</v>
      </c>
      <c r="W27" s="352">
        <v>470</v>
      </c>
      <c r="X27" s="352">
        <v>7092</v>
      </c>
      <c r="Y27" s="352">
        <v>616</v>
      </c>
      <c r="Z27" s="544"/>
    </row>
    <row r="28" spans="1:26" ht="21" customHeight="1">
      <c r="A28" s="305" t="s">
        <v>198</v>
      </c>
      <c r="B28" s="352">
        <v>42</v>
      </c>
      <c r="C28" s="352">
        <v>40</v>
      </c>
      <c r="D28" s="352">
        <v>2</v>
      </c>
      <c r="E28" s="352">
        <v>0</v>
      </c>
      <c r="F28" s="352">
        <v>0</v>
      </c>
      <c r="G28" s="352">
        <v>0</v>
      </c>
      <c r="H28" s="352">
        <v>1</v>
      </c>
      <c r="I28" s="352">
        <v>3</v>
      </c>
      <c r="J28" s="352">
        <v>0</v>
      </c>
      <c r="K28" s="352">
        <v>5</v>
      </c>
      <c r="L28" s="352">
        <v>91</v>
      </c>
      <c r="M28" s="352">
        <v>10</v>
      </c>
      <c r="N28" s="352">
        <v>50</v>
      </c>
      <c r="O28" s="434" t="s">
        <v>424</v>
      </c>
      <c r="P28" s="352" t="s">
        <v>424</v>
      </c>
      <c r="Q28" s="434" t="s">
        <v>424</v>
      </c>
      <c r="R28" s="352" t="s">
        <v>424</v>
      </c>
      <c r="S28" s="434" t="s">
        <v>424</v>
      </c>
      <c r="T28" s="352" t="s">
        <v>424</v>
      </c>
      <c r="U28" s="352" t="s">
        <v>136</v>
      </c>
      <c r="V28" s="352">
        <v>9</v>
      </c>
      <c r="W28" s="352">
        <v>84</v>
      </c>
      <c r="X28" s="352">
        <v>93</v>
      </c>
      <c r="Y28" s="352">
        <v>22</v>
      </c>
      <c r="Z28" s="432"/>
    </row>
    <row r="29" spans="1:26" ht="21" customHeight="1">
      <c r="A29" s="305" t="s">
        <v>199</v>
      </c>
      <c r="B29" s="352">
        <v>5293</v>
      </c>
      <c r="C29" s="352">
        <v>4993</v>
      </c>
      <c r="D29" s="352">
        <v>300</v>
      </c>
      <c r="E29" s="352">
        <v>0</v>
      </c>
      <c r="F29" s="352">
        <v>0</v>
      </c>
      <c r="G29" s="352">
        <v>5170</v>
      </c>
      <c r="H29" s="352">
        <v>123</v>
      </c>
      <c r="I29" s="352">
        <v>0</v>
      </c>
      <c r="J29" s="352">
        <v>7</v>
      </c>
      <c r="K29" s="352">
        <v>252</v>
      </c>
      <c r="L29" s="352">
        <v>1630</v>
      </c>
      <c r="M29" s="352">
        <v>10</v>
      </c>
      <c r="N29" s="352">
        <v>50</v>
      </c>
      <c r="O29" s="434" t="s">
        <v>424</v>
      </c>
      <c r="P29" s="352"/>
      <c r="Q29" s="434" t="s">
        <v>424</v>
      </c>
      <c r="R29" s="352"/>
      <c r="S29" s="434">
        <v>3</v>
      </c>
      <c r="T29" s="352">
        <v>10</v>
      </c>
      <c r="U29" s="352">
        <v>16309</v>
      </c>
      <c r="V29" s="352">
        <v>464</v>
      </c>
      <c r="W29" s="352">
        <v>338</v>
      </c>
      <c r="X29" s="352">
        <v>17111</v>
      </c>
      <c r="Y29" s="352">
        <v>435</v>
      </c>
      <c r="Z29" s="354"/>
    </row>
    <row r="30" spans="1:26" ht="24" customHeight="1">
      <c r="A30" s="438" t="s">
        <v>200</v>
      </c>
      <c r="B30" s="492">
        <v>4237</v>
      </c>
      <c r="C30" s="492">
        <v>2434</v>
      </c>
      <c r="D30" s="492">
        <v>1802</v>
      </c>
      <c r="E30" s="492">
        <v>0</v>
      </c>
      <c r="F30" s="492">
        <v>1</v>
      </c>
      <c r="G30" s="492">
        <v>4049</v>
      </c>
      <c r="H30" s="492">
        <v>188</v>
      </c>
      <c r="I30" s="492">
        <v>0</v>
      </c>
      <c r="J30" s="492">
        <v>16</v>
      </c>
      <c r="K30" s="492">
        <v>128</v>
      </c>
      <c r="L30" s="492">
        <v>560</v>
      </c>
      <c r="M30" s="492">
        <v>10</v>
      </c>
      <c r="N30" s="492">
        <v>0</v>
      </c>
      <c r="O30" s="434">
        <v>0</v>
      </c>
      <c r="P30" s="352">
        <v>0</v>
      </c>
      <c r="Q30" s="434">
        <v>0</v>
      </c>
      <c r="R30" s="352">
        <v>0</v>
      </c>
      <c r="S30" s="434">
        <v>0</v>
      </c>
      <c r="T30" s="352">
        <v>0</v>
      </c>
      <c r="U30" s="492">
        <v>8402</v>
      </c>
      <c r="V30" s="492">
        <v>161</v>
      </c>
      <c r="W30" s="492">
        <v>270</v>
      </c>
      <c r="X30" s="492">
        <v>8833</v>
      </c>
      <c r="Y30" s="492">
        <v>284</v>
      </c>
      <c r="Z30" s="579"/>
    </row>
    <row r="31" spans="1:26" ht="21" customHeight="1">
      <c r="A31" s="302" t="s">
        <v>201</v>
      </c>
      <c r="B31" s="349">
        <v>769</v>
      </c>
      <c r="C31" s="349">
        <v>769</v>
      </c>
      <c r="D31" s="349">
        <v>0</v>
      </c>
      <c r="E31" s="349">
        <v>0</v>
      </c>
      <c r="F31" s="349">
        <v>0</v>
      </c>
      <c r="G31" s="349">
        <v>738</v>
      </c>
      <c r="H31" s="349">
        <v>31</v>
      </c>
      <c r="I31" s="349">
        <v>0</v>
      </c>
      <c r="J31" s="349">
        <v>6</v>
      </c>
      <c r="K31" s="349">
        <v>496</v>
      </c>
      <c r="L31" s="349">
        <v>1277</v>
      </c>
      <c r="M31" s="349">
        <v>10</v>
      </c>
      <c r="N31" s="349">
        <v>50</v>
      </c>
      <c r="O31" s="430" t="s">
        <v>424</v>
      </c>
      <c r="P31" s="349" t="s">
        <v>424</v>
      </c>
      <c r="Q31" s="430" t="s">
        <v>424</v>
      </c>
      <c r="R31" s="349" t="s">
        <v>424</v>
      </c>
      <c r="S31" s="430" t="s">
        <v>424</v>
      </c>
      <c r="T31" s="349" t="s">
        <v>424</v>
      </c>
      <c r="U31" s="349">
        <v>6826</v>
      </c>
      <c r="V31" s="349">
        <v>116</v>
      </c>
      <c r="W31" s="349">
        <v>448</v>
      </c>
      <c r="X31" s="349">
        <v>7390</v>
      </c>
      <c r="Y31" s="349">
        <v>194</v>
      </c>
      <c r="Z31" s="458"/>
    </row>
    <row r="32" spans="1:26" ht="21" customHeight="1">
      <c r="A32" s="305" t="s">
        <v>406</v>
      </c>
      <c r="B32" s="352">
        <v>523</v>
      </c>
      <c r="C32" s="352">
        <v>437</v>
      </c>
      <c r="D32" s="352">
        <v>85</v>
      </c>
      <c r="E32" s="352">
        <v>1</v>
      </c>
      <c r="F32" s="352">
        <v>0</v>
      </c>
      <c r="G32" s="352">
        <v>208</v>
      </c>
      <c r="H32" s="352">
        <v>315</v>
      </c>
      <c r="I32" s="352">
        <v>0</v>
      </c>
      <c r="J32" s="352">
        <v>5</v>
      </c>
      <c r="K32" s="352">
        <v>123</v>
      </c>
      <c r="L32" s="352">
        <v>287</v>
      </c>
      <c r="M32" s="352">
        <v>10</v>
      </c>
      <c r="N32" s="352">
        <v>50</v>
      </c>
      <c r="O32" s="353" t="s">
        <v>424</v>
      </c>
      <c r="P32" s="352" t="s">
        <v>424</v>
      </c>
      <c r="Q32" s="353" t="s">
        <v>424</v>
      </c>
      <c r="R32" s="352" t="s">
        <v>424</v>
      </c>
      <c r="S32" s="353" t="s">
        <v>424</v>
      </c>
      <c r="T32" s="352" t="s">
        <v>424</v>
      </c>
      <c r="U32" s="352">
        <v>2397</v>
      </c>
      <c r="V32" s="352">
        <v>16</v>
      </c>
      <c r="W32" s="352">
        <v>664</v>
      </c>
      <c r="X32" s="352">
        <v>3077</v>
      </c>
      <c r="Y32" s="352">
        <v>151</v>
      </c>
      <c r="Z32" s="429"/>
    </row>
    <row r="33" spans="1:26" ht="21" customHeight="1">
      <c r="A33" s="305" t="s">
        <v>202</v>
      </c>
      <c r="B33" s="352">
        <v>150</v>
      </c>
      <c r="C33" s="352">
        <v>101</v>
      </c>
      <c r="D33" s="352">
        <v>48</v>
      </c>
      <c r="E33" s="352">
        <v>0</v>
      </c>
      <c r="F33" s="352">
        <v>1</v>
      </c>
      <c r="G33" s="352">
        <v>48</v>
      </c>
      <c r="H33" s="352">
        <v>102</v>
      </c>
      <c r="I33" s="352">
        <v>0</v>
      </c>
      <c r="J33" s="352">
        <v>3</v>
      </c>
      <c r="K33" s="352">
        <v>93</v>
      </c>
      <c r="L33" s="352">
        <v>240</v>
      </c>
      <c r="M33" s="352">
        <v>10</v>
      </c>
      <c r="N33" s="352">
        <v>50</v>
      </c>
      <c r="O33" s="352">
        <v>0</v>
      </c>
      <c r="P33" s="352">
        <v>0</v>
      </c>
      <c r="Q33" s="352">
        <v>0</v>
      </c>
      <c r="R33" s="352">
        <v>0</v>
      </c>
      <c r="S33" s="352">
        <v>0</v>
      </c>
      <c r="T33" s="352">
        <v>0</v>
      </c>
      <c r="U33" s="352">
        <v>14705</v>
      </c>
      <c r="V33" s="352">
        <v>95</v>
      </c>
      <c r="W33" s="352">
        <v>103</v>
      </c>
      <c r="X33" s="352">
        <v>14903</v>
      </c>
      <c r="Y33" s="352">
        <v>231</v>
      </c>
      <c r="Z33" s="429"/>
    </row>
    <row r="34" spans="1:26" ht="21" customHeight="1">
      <c r="A34" s="305" t="s">
        <v>203</v>
      </c>
      <c r="B34" s="352">
        <v>589</v>
      </c>
      <c r="C34" s="352">
        <v>463</v>
      </c>
      <c r="D34" s="352">
        <v>126</v>
      </c>
      <c r="E34" s="352">
        <v>0</v>
      </c>
      <c r="F34" s="352">
        <v>0</v>
      </c>
      <c r="G34" s="352">
        <v>261</v>
      </c>
      <c r="H34" s="352">
        <v>328</v>
      </c>
      <c r="I34" s="352">
        <v>0</v>
      </c>
      <c r="J34" s="352">
        <v>3</v>
      </c>
      <c r="K34" s="352">
        <v>81</v>
      </c>
      <c r="L34" s="352">
        <v>288</v>
      </c>
      <c r="M34" s="352">
        <v>10</v>
      </c>
      <c r="N34" s="352">
        <v>50</v>
      </c>
      <c r="O34" s="352">
        <v>0</v>
      </c>
      <c r="P34" s="352">
        <v>0</v>
      </c>
      <c r="Q34" s="352">
        <v>0</v>
      </c>
      <c r="R34" s="352">
        <v>0</v>
      </c>
      <c r="S34" s="352">
        <v>0</v>
      </c>
      <c r="T34" s="352">
        <v>0</v>
      </c>
      <c r="U34" s="352">
        <v>1465</v>
      </c>
      <c r="V34" s="352">
        <v>26</v>
      </c>
      <c r="W34" s="352">
        <v>63</v>
      </c>
      <c r="X34" s="352">
        <v>1554</v>
      </c>
      <c r="Y34" s="352">
        <v>225</v>
      </c>
      <c r="Z34" s="429"/>
    </row>
    <row r="35" spans="1:26" ht="21" customHeight="1">
      <c r="A35" s="438" t="s">
        <v>205</v>
      </c>
      <c r="B35" s="492">
        <v>5301</v>
      </c>
      <c r="C35" s="492">
        <v>3827</v>
      </c>
      <c r="D35" s="492">
        <v>1474</v>
      </c>
      <c r="E35" s="492">
        <v>0</v>
      </c>
      <c r="F35" s="492">
        <v>0</v>
      </c>
      <c r="G35" s="492">
        <v>2879</v>
      </c>
      <c r="H35" s="492">
        <v>2422</v>
      </c>
      <c r="I35" s="492">
        <v>0</v>
      </c>
      <c r="J35" s="492">
        <v>11</v>
      </c>
      <c r="K35" s="492">
        <v>146</v>
      </c>
      <c r="L35" s="492">
        <v>564</v>
      </c>
      <c r="M35" s="492">
        <v>10</v>
      </c>
      <c r="N35" s="492">
        <v>50</v>
      </c>
      <c r="O35" s="590" t="s">
        <v>424</v>
      </c>
      <c r="P35" s="352"/>
      <c r="Q35" s="353" t="s">
        <v>424</v>
      </c>
      <c r="R35" s="492"/>
      <c r="S35" s="353" t="s">
        <v>424</v>
      </c>
      <c r="T35" s="352"/>
      <c r="U35" s="492">
        <v>9625</v>
      </c>
      <c r="V35" s="492">
        <v>572</v>
      </c>
      <c r="W35" s="492">
        <v>292</v>
      </c>
      <c r="X35" s="492">
        <v>10489</v>
      </c>
      <c r="Y35" s="492">
        <v>236</v>
      </c>
      <c r="Z35" s="591"/>
    </row>
    <row r="36" spans="1:26" ht="21" customHeight="1">
      <c r="A36" s="302" t="s">
        <v>269</v>
      </c>
      <c r="B36" s="349">
        <v>5</v>
      </c>
      <c r="C36" s="349">
        <v>5</v>
      </c>
      <c r="D36" s="349">
        <v>0</v>
      </c>
      <c r="E36" s="349">
        <v>0</v>
      </c>
      <c r="F36" s="349">
        <v>0</v>
      </c>
      <c r="G36" s="349">
        <v>0</v>
      </c>
      <c r="H36" s="349">
        <v>0</v>
      </c>
      <c r="I36" s="349">
        <v>0</v>
      </c>
      <c r="J36" s="349">
        <v>1</v>
      </c>
      <c r="K36" s="349">
        <v>10</v>
      </c>
      <c r="L36" s="349">
        <v>40</v>
      </c>
      <c r="M36" s="349">
        <v>10</v>
      </c>
      <c r="N36" s="349">
        <v>40</v>
      </c>
      <c r="O36" s="353"/>
      <c r="P36" s="349"/>
      <c r="Q36" s="430"/>
      <c r="R36" s="352"/>
      <c r="S36" s="430"/>
      <c r="T36" s="349"/>
      <c r="U36" s="349">
        <v>10</v>
      </c>
      <c r="V36" s="349">
        <v>20</v>
      </c>
      <c r="W36" s="349">
        <v>30</v>
      </c>
      <c r="X36" s="349">
        <v>60</v>
      </c>
      <c r="Y36" s="349">
        <v>2</v>
      </c>
      <c r="Z36" s="431"/>
    </row>
    <row r="37" spans="1:26" ht="21" customHeight="1">
      <c r="A37" s="305" t="s">
        <v>207</v>
      </c>
      <c r="B37" s="352">
        <v>0</v>
      </c>
      <c r="C37" s="352">
        <v>0</v>
      </c>
      <c r="D37" s="352">
        <v>0</v>
      </c>
      <c r="E37" s="352">
        <v>0</v>
      </c>
      <c r="F37" s="352">
        <v>0</v>
      </c>
      <c r="G37" s="352">
        <v>0</v>
      </c>
      <c r="H37" s="352">
        <v>0</v>
      </c>
      <c r="I37" s="352">
        <v>0</v>
      </c>
      <c r="J37" s="352">
        <v>0</v>
      </c>
      <c r="K37" s="433">
        <v>0</v>
      </c>
      <c r="L37" s="352">
        <v>0</v>
      </c>
      <c r="M37" s="352">
        <v>0</v>
      </c>
      <c r="N37" s="352">
        <v>0</v>
      </c>
      <c r="O37" s="353">
        <v>0</v>
      </c>
      <c r="P37" s="352">
        <v>0</v>
      </c>
      <c r="Q37" s="353">
        <v>0</v>
      </c>
      <c r="R37" s="352">
        <v>0</v>
      </c>
      <c r="S37" s="353">
        <v>0</v>
      </c>
      <c r="T37" s="352">
        <v>0</v>
      </c>
      <c r="U37" s="352">
        <v>0</v>
      </c>
      <c r="V37" s="352">
        <v>0</v>
      </c>
      <c r="W37" s="352">
        <v>0</v>
      </c>
      <c r="X37" s="352">
        <v>0</v>
      </c>
      <c r="Y37" s="352">
        <v>0</v>
      </c>
      <c r="Z37" s="432"/>
    </row>
    <row r="38" spans="1:26" ht="21" customHeight="1">
      <c r="A38" s="305" t="s">
        <v>211</v>
      </c>
      <c r="B38" s="352">
        <v>453</v>
      </c>
      <c r="C38" s="352">
        <v>435</v>
      </c>
      <c r="D38" s="352">
        <v>18</v>
      </c>
      <c r="E38" s="352">
        <v>0</v>
      </c>
      <c r="F38" s="352">
        <v>0</v>
      </c>
      <c r="G38" s="352">
        <v>0</v>
      </c>
      <c r="H38" s="352">
        <v>0</v>
      </c>
      <c r="I38" s="352">
        <v>0</v>
      </c>
      <c r="J38" s="352">
        <v>0</v>
      </c>
      <c r="K38" s="352">
        <v>121</v>
      </c>
      <c r="L38" s="352">
        <v>562</v>
      </c>
      <c r="M38" s="352">
        <v>5620</v>
      </c>
      <c r="N38" s="352">
        <v>0</v>
      </c>
      <c r="O38" s="353" t="s">
        <v>424</v>
      </c>
      <c r="P38" s="352"/>
      <c r="Q38" s="353" t="s">
        <v>424</v>
      </c>
      <c r="R38" s="352"/>
      <c r="S38" s="353" t="s">
        <v>424</v>
      </c>
      <c r="T38" s="352"/>
      <c r="U38" s="352">
        <v>3987</v>
      </c>
      <c r="V38" s="352">
        <v>321</v>
      </c>
      <c r="W38" s="352">
        <v>472</v>
      </c>
      <c r="X38" s="352">
        <v>4780</v>
      </c>
      <c r="Y38" s="352">
        <v>432</v>
      </c>
      <c r="Z38" s="429"/>
    </row>
    <row r="39" spans="1:26" ht="21" customHeight="1">
      <c r="A39" s="608" t="s">
        <v>265</v>
      </c>
      <c r="B39" s="352">
        <v>1125</v>
      </c>
      <c r="C39" s="352">
        <v>1013</v>
      </c>
      <c r="D39" s="352">
        <v>112</v>
      </c>
      <c r="E39" s="352">
        <v>0</v>
      </c>
      <c r="F39" s="352">
        <v>0</v>
      </c>
      <c r="G39" s="352">
        <v>167</v>
      </c>
      <c r="H39" s="352">
        <v>958</v>
      </c>
      <c r="I39" s="352">
        <v>0</v>
      </c>
      <c r="J39" s="352">
        <v>9</v>
      </c>
      <c r="K39" s="352">
        <v>117</v>
      </c>
      <c r="L39" s="352">
        <v>737</v>
      </c>
      <c r="M39" s="352">
        <v>10</v>
      </c>
      <c r="N39" s="609">
        <v>40</v>
      </c>
      <c r="O39" s="353" t="s">
        <v>424</v>
      </c>
      <c r="P39" s="352"/>
      <c r="Q39" s="353" t="s">
        <v>424</v>
      </c>
      <c r="R39" s="352"/>
      <c r="S39" s="353" t="s">
        <v>424</v>
      </c>
      <c r="T39" s="352"/>
      <c r="U39" s="352">
        <v>2091</v>
      </c>
      <c r="V39" s="352">
        <v>50</v>
      </c>
      <c r="W39" s="352">
        <v>280</v>
      </c>
      <c r="X39" s="352">
        <v>2421</v>
      </c>
      <c r="Y39" s="352">
        <v>276</v>
      </c>
      <c r="Z39" s="354"/>
    </row>
    <row r="40" spans="1:26" ht="21" customHeight="1">
      <c r="A40" s="305" t="s">
        <v>216</v>
      </c>
      <c r="B40" s="352">
        <v>156</v>
      </c>
      <c r="C40" s="352">
        <v>125</v>
      </c>
      <c r="D40" s="352">
        <v>31</v>
      </c>
      <c r="E40" s="352">
        <v>0</v>
      </c>
      <c r="F40" s="352">
        <v>0</v>
      </c>
      <c r="G40" s="352">
        <v>38</v>
      </c>
      <c r="H40" s="352">
        <v>118</v>
      </c>
      <c r="I40" s="352">
        <v>0</v>
      </c>
      <c r="J40" s="352">
        <v>4</v>
      </c>
      <c r="K40" s="352">
        <v>136</v>
      </c>
      <c r="L40" s="352">
        <v>922</v>
      </c>
      <c r="M40" s="352">
        <v>20</v>
      </c>
      <c r="N40" s="352" t="s">
        <v>424</v>
      </c>
      <c r="O40" s="352" t="s">
        <v>424</v>
      </c>
      <c r="P40" s="352"/>
      <c r="Q40" s="352" t="s">
        <v>424</v>
      </c>
      <c r="R40" s="352"/>
      <c r="S40" s="352" t="s">
        <v>424</v>
      </c>
      <c r="T40" s="352"/>
      <c r="U40" s="352">
        <v>771</v>
      </c>
      <c r="V40" s="352">
        <v>397</v>
      </c>
      <c r="W40" s="352">
        <v>316</v>
      </c>
      <c r="X40" s="352">
        <v>1484</v>
      </c>
      <c r="Y40" s="352">
        <v>0</v>
      </c>
      <c r="Z40" s="429"/>
    </row>
    <row r="41" spans="1:26" ht="21" customHeight="1">
      <c r="A41" s="302" t="s">
        <v>208</v>
      </c>
      <c r="B41" s="349">
        <v>712</v>
      </c>
      <c r="C41" s="349">
        <v>682</v>
      </c>
      <c r="D41" s="349">
        <v>30</v>
      </c>
      <c r="E41" s="349">
        <v>0</v>
      </c>
      <c r="F41" s="349">
        <v>0</v>
      </c>
      <c r="G41" s="349">
        <v>703</v>
      </c>
      <c r="H41" s="349">
        <v>9</v>
      </c>
      <c r="I41" s="349">
        <v>0</v>
      </c>
      <c r="J41" s="349">
        <v>16</v>
      </c>
      <c r="K41" s="349">
        <v>119</v>
      </c>
      <c r="L41" s="349">
        <v>605</v>
      </c>
      <c r="M41" s="349">
        <v>10</v>
      </c>
      <c r="N41" s="349" t="s">
        <v>424</v>
      </c>
      <c r="O41" s="349" t="s">
        <v>424</v>
      </c>
      <c r="P41" s="349">
        <v>0</v>
      </c>
      <c r="Q41" s="349" t="s">
        <v>424</v>
      </c>
      <c r="R41" s="349">
        <v>0</v>
      </c>
      <c r="S41" s="430" t="s">
        <v>424</v>
      </c>
      <c r="T41" s="349">
        <v>0</v>
      </c>
      <c r="U41" s="349">
        <v>17522</v>
      </c>
      <c r="V41" s="349">
        <v>143</v>
      </c>
      <c r="W41" s="349">
        <v>562</v>
      </c>
      <c r="X41" s="349">
        <v>18227</v>
      </c>
      <c r="Y41" s="349">
        <v>404</v>
      </c>
      <c r="Z41" s="431"/>
    </row>
    <row r="42" spans="1:26" ht="21" customHeight="1">
      <c r="A42" s="305" t="s">
        <v>209</v>
      </c>
      <c r="B42" s="352">
        <v>257</v>
      </c>
      <c r="C42" s="352">
        <v>247</v>
      </c>
      <c r="D42" s="352">
        <v>10</v>
      </c>
      <c r="E42" s="352">
        <v>0</v>
      </c>
      <c r="F42" s="352">
        <v>0</v>
      </c>
      <c r="G42" s="352">
        <v>256</v>
      </c>
      <c r="H42" s="352">
        <v>1</v>
      </c>
      <c r="I42" s="352">
        <v>0</v>
      </c>
      <c r="J42" s="352">
        <v>6</v>
      </c>
      <c r="K42" s="352">
        <v>179</v>
      </c>
      <c r="L42" s="352">
        <v>430</v>
      </c>
      <c r="M42" s="352">
        <v>10</v>
      </c>
      <c r="N42" s="352">
        <v>0</v>
      </c>
      <c r="O42" s="352" t="s">
        <v>424</v>
      </c>
      <c r="P42" s="352" t="s">
        <v>424</v>
      </c>
      <c r="Q42" s="352" t="s">
        <v>424</v>
      </c>
      <c r="R42" s="352" t="s">
        <v>424</v>
      </c>
      <c r="S42" s="352" t="s">
        <v>424</v>
      </c>
      <c r="T42" s="352" t="s">
        <v>424</v>
      </c>
      <c r="U42" s="352">
        <v>734</v>
      </c>
      <c r="V42" s="352">
        <v>16</v>
      </c>
      <c r="W42" s="352">
        <v>192</v>
      </c>
      <c r="X42" s="352">
        <v>942</v>
      </c>
      <c r="Y42" s="352">
        <v>76</v>
      </c>
      <c r="Z42" s="432"/>
    </row>
    <row r="43" spans="1:26" ht="21" customHeight="1">
      <c r="A43" s="711" t="s">
        <v>212</v>
      </c>
      <c r="B43" s="433">
        <v>179</v>
      </c>
      <c r="C43" s="433">
        <v>125</v>
      </c>
      <c r="D43" s="433">
        <v>46</v>
      </c>
      <c r="E43" s="433">
        <v>2</v>
      </c>
      <c r="F43" s="433">
        <v>6</v>
      </c>
      <c r="G43" s="433">
        <v>176</v>
      </c>
      <c r="H43" s="433">
        <v>3</v>
      </c>
      <c r="I43" s="433">
        <v>0</v>
      </c>
      <c r="J43" s="433">
        <v>2</v>
      </c>
      <c r="K43" s="433">
        <v>13</v>
      </c>
      <c r="L43" s="433">
        <v>27</v>
      </c>
      <c r="M43" s="433">
        <v>10</v>
      </c>
      <c r="N43" s="433">
        <v>50</v>
      </c>
      <c r="O43" s="353" t="s">
        <v>424</v>
      </c>
      <c r="P43" s="352" t="s">
        <v>424</v>
      </c>
      <c r="Q43" s="353" t="s">
        <v>424</v>
      </c>
      <c r="R43" s="352" t="s">
        <v>424</v>
      </c>
      <c r="S43" s="353" t="s">
        <v>424</v>
      </c>
      <c r="T43" s="352" t="s">
        <v>424</v>
      </c>
      <c r="U43" s="433">
        <v>0</v>
      </c>
      <c r="V43" s="433">
        <v>26</v>
      </c>
      <c r="W43" s="433">
        <v>231</v>
      </c>
      <c r="X43" s="433">
        <v>257</v>
      </c>
      <c r="Y43" s="433">
        <v>28</v>
      </c>
      <c r="Z43" s="712"/>
    </row>
    <row r="44" spans="1:26" ht="21" customHeight="1">
      <c r="A44" s="711" t="s">
        <v>210</v>
      </c>
      <c r="B44" s="433">
        <v>3726</v>
      </c>
      <c r="C44" s="433">
        <v>3304</v>
      </c>
      <c r="D44" s="433">
        <v>417</v>
      </c>
      <c r="E44" s="433">
        <v>0</v>
      </c>
      <c r="F44" s="433">
        <v>5</v>
      </c>
      <c r="G44" s="433">
        <v>1270</v>
      </c>
      <c r="H44" s="433">
        <v>2456</v>
      </c>
      <c r="I44" s="433">
        <v>0</v>
      </c>
      <c r="J44" s="433">
        <v>14</v>
      </c>
      <c r="K44" s="433">
        <v>94</v>
      </c>
      <c r="L44" s="433">
        <v>273</v>
      </c>
      <c r="M44" s="433">
        <v>10</v>
      </c>
      <c r="N44" s="433">
        <v>50</v>
      </c>
      <c r="O44" s="353" t="s">
        <v>424</v>
      </c>
      <c r="P44" s="352"/>
      <c r="Q44" s="353" t="s">
        <v>424</v>
      </c>
      <c r="R44" s="352"/>
      <c r="S44" s="353" t="s">
        <v>424</v>
      </c>
      <c r="T44" s="352"/>
      <c r="U44" s="433">
        <v>3518</v>
      </c>
      <c r="V44" s="433">
        <v>280</v>
      </c>
      <c r="W44" s="433">
        <v>434</v>
      </c>
      <c r="X44" s="433">
        <v>4232</v>
      </c>
      <c r="Y44" s="433">
        <v>242</v>
      </c>
      <c r="Z44" s="712"/>
    </row>
    <row r="45" spans="1:26" ht="21" customHeight="1" thickBot="1">
      <c r="A45" s="713" t="s">
        <v>213</v>
      </c>
      <c r="B45" s="714">
        <v>5344</v>
      </c>
      <c r="C45" s="714">
        <v>5111</v>
      </c>
      <c r="D45" s="714">
        <v>233</v>
      </c>
      <c r="E45" s="714">
        <v>0</v>
      </c>
      <c r="F45" s="714">
        <v>0</v>
      </c>
      <c r="G45" s="714">
        <v>513</v>
      </c>
      <c r="H45" s="714">
        <v>4831</v>
      </c>
      <c r="I45" s="714">
        <v>0</v>
      </c>
      <c r="J45" s="714">
        <v>16</v>
      </c>
      <c r="K45" s="714">
        <v>234</v>
      </c>
      <c r="L45" s="714">
        <v>622</v>
      </c>
      <c r="M45" s="714">
        <v>10</v>
      </c>
      <c r="N45" s="714">
        <v>50</v>
      </c>
      <c r="O45" s="715" t="s">
        <v>424</v>
      </c>
      <c r="P45" s="716"/>
      <c r="Q45" s="715" t="s">
        <v>424</v>
      </c>
      <c r="R45" s="716"/>
      <c r="S45" s="715" t="s">
        <v>424</v>
      </c>
      <c r="T45" s="716"/>
      <c r="U45" s="714">
        <v>3250</v>
      </c>
      <c r="V45" s="714">
        <v>63</v>
      </c>
      <c r="W45" s="714">
        <v>581</v>
      </c>
      <c r="X45" s="714">
        <v>3894</v>
      </c>
      <c r="Y45" s="714">
        <v>338</v>
      </c>
      <c r="Z45" s="717"/>
    </row>
    <row r="46" spans="1:26" s="34" customFormat="1" ht="21" customHeight="1" thickBot="1">
      <c r="A46" s="718" t="s">
        <v>48</v>
      </c>
      <c r="B46" s="628">
        <f>SUM(B5:B45)</f>
        <v>86959</v>
      </c>
      <c r="C46" s="628">
        <f t="shared" ref="C46:L46" si="0">SUM(C5:C45)</f>
        <v>69542</v>
      </c>
      <c r="D46" s="628">
        <f t="shared" si="0"/>
        <v>10152</v>
      </c>
      <c r="E46" s="628">
        <f t="shared" si="0"/>
        <v>20</v>
      </c>
      <c r="F46" s="628">
        <f t="shared" si="0"/>
        <v>64</v>
      </c>
      <c r="G46" s="628">
        <f t="shared" si="0"/>
        <v>48540</v>
      </c>
      <c r="H46" s="628">
        <f t="shared" si="0"/>
        <v>37917</v>
      </c>
      <c r="I46" s="719">
        <f t="shared" si="0"/>
        <v>3</v>
      </c>
      <c r="J46" s="628">
        <f t="shared" si="0"/>
        <v>364</v>
      </c>
      <c r="K46" s="628">
        <f t="shared" si="0"/>
        <v>21420</v>
      </c>
      <c r="L46" s="628">
        <f t="shared" si="0"/>
        <v>112903</v>
      </c>
      <c r="M46" s="628" t="s">
        <v>136</v>
      </c>
      <c r="N46" s="628" t="s">
        <v>136</v>
      </c>
      <c r="O46" s="720">
        <f>SUM(O5:O45)</f>
        <v>209</v>
      </c>
      <c r="P46" s="716" t="s">
        <v>136</v>
      </c>
      <c r="Q46" s="720">
        <f>SUM(Q5:Q45)</f>
        <v>140</v>
      </c>
      <c r="R46" s="716" t="s">
        <v>136</v>
      </c>
      <c r="S46" s="720">
        <f>SUM(S5:S45)</f>
        <v>176</v>
      </c>
      <c r="T46" s="716" t="s">
        <v>136</v>
      </c>
      <c r="U46" s="721">
        <f t="shared" ref="U46:Y46" si="1">SUM(U5:U45)</f>
        <v>835105</v>
      </c>
      <c r="V46" s="720">
        <f t="shared" si="1"/>
        <v>7070</v>
      </c>
      <c r="W46" s="720">
        <f t="shared" si="1"/>
        <v>11249</v>
      </c>
      <c r="X46" s="720">
        <f t="shared" si="1"/>
        <v>853424</v>
      </c>
      <c r="Y46" s="720">
        <f t="shared" si="1"/>
        <v>14620</v>
      </c>
      <c r="Z46" s="722"/>
    </row>
    <row r="47" spans="1:26" ht="21" customHeight="1">
      <c r="A47" s="711" t="s">
        <v>214</v>
      </c>
      <c r="B47" s="433">
        <v>82</v>
      </c>
      <c r="C47" s="433">
        <v>41</v>
      </c>
      <c r="D47" s="433">
        <v>25</v>
      </c>
      <c r="E47" s="433">
        <v>0</v>
      </c>
      <c r="F47" s="433">
        <v>16</v>
      </c>
      <c r="G47" s="433">
        <v>30</v>
      </c>
      <c r="H47" s="433">
        <v>36</v>
      </c>
      <c r="I47" s="433">
        <v>1</v>
      </c>
      <c r="J47" s="433">
        <v>3</v>
      </c>
      <c r="K47" s="434" t="s">
        <v>424</v>
      </c>
      <c r="L47" s="433">
        <v>0</v>
      </c>
      <c r="M47" s="433">
        <v>0</v>
      </c>
      <c r="N47" s="433">
        <v>0</v>
      </c>
      <c r="O47" s="434" t="s">
        <v>424</v>
      </c>
      <c r="P47" s="433">
        <v>0</v>
      </c>
      <c r="Q47" s="433">
        <v>0</v>
      </c>
      <c r="R47" s="433">
        <v>0</v>
      </c>
      <c r="S47" s="434">
        <v>0</v>
      </c>
      <c r="T47" s="433">
        <v>0</v>
      </c>
      <c r="U47" s="433">
        <v>0</v>
      </c>
      <c r="V47" s="433">
        <v>20</v>
      </c>
      <c r="W47" s="433">
        <v>0</v>
      </c>
      <c r="X47" s="433">
        <v>20</v>
      </c>
      <c r="Y47" s="433">
        <v>0</v>
      </c>
      <c r="Z47" s="712"/>
    </row>
    <row r="48" spans="1:26" ht="21" customHeight="1">
      <c r="A48" s="711" t="s">
        <v>215</v>
      </c>
      <c r="B48" s="433">
        <v>3184</v>
      </c>
      <c r="C48" s="433"/>
      <c r="D48" s="433">
        <v>3184</v>
      </c>
      <c r="E48" s="433"/>
      <c r="F48" s="433"/>
      <c r="G48" s="433"/>
      <c r="H48" s="433"/>
      <c r="I48" s="433"/>
      <c r="J48" s="433">
        <v>8</v>
      </c>
      <c r="K48" s="433" t="s">
        <v>541</v>
      </c>
      <c r="L48" s="433"/>
      <c r="M48" s="433"/>
      <c r="N48" s="433"/>
      <c r="O48" s="433"/>
      <c r="P48" s="723"/>
      <c r="Q48" s="433"/>
      <c r="R48" s="723"/>
      <c r="S48" s="433"/>
      <c r="T48" s="723"/>
      <c r="U48" s="433"/>
      <c r="V48" s="433"/>
      <c r="W48" s="433"/>
      <c r="X48" s="433">
        <v>0</v>
      </c>
      <c r="Y48" s="433">
        <v>9577</v>
      </c>
      <c r="Z48" s="712"/>
    </row>
    <row r="49" spans="1:26" ht="21" customHeight="1" thickBot="1">
      <c r="A49" s="644" t="s">
        <v>170</v>
      </c>
      <c r="B49" s="969">
        <v>14353</v>
      </c>
      <c r="C49" s="969">
        <v>10950</v>
      </c>
      <c r="D49" s="969">
        <v>1759</v>
      </c>
      <c r="E49" s="969">
        <v>143</v>
      </c>
      <c r="F49" s="969">
        <v>1501</v>
      </c>
      <c r="G49" s="969">
        <v>9931</v>
      </c>
      <c r="H49" s="969">
        <v>4422</v>
      </c>
      <c r="I49" s="969">
        <v>8</v>
      </c>
      <c r="J49" s="969">
        <v>0</v>
      </c>
      <c r="K49" s="969">
        <v>5920</v>
      </c>
      <c r="L49" s="969">
        <v>31569</v>
      </c>
      <c r="M49" s="969">
        <v>10</v>
      </c>
      <c r="N49" s="969">
        <v>80</v>
      </c>
      <c r="O49" s="970">
        <v>16</v>
      </c>
      <c r="P49" s="970">
        <v>20</v>
      </c>
      <c r="Q49" s="970">
        <v>3323</v>
      </c>
      <c r="R49" s="970">
        <v>10</v>
      </c>
      <c r="S49" s="970">
        <v>2803</v>
      </c>
      <c r="T49" s="970">
        <v>10</v>
      </c>
      <c r="U49" s="969">
        <v>20710</v>
      </c>
      <c r="V49" s="969"/>
      <c r="W49" s="969">
        <v>1462</v>
      </c>
      <c r="X49" s="969">
        <v>22172</v>
      </c>
      <c r="Y49" s="969">
        <v>11523</v>
      </c>
      <c r="Z49" s="971"/>
    </row>
    <row r="50" spans="1:26" s="34" customFormat="1" ht="21" customHeight="1" thickBot="1">
      <c r="A50" s="718" t="s">
        <v>144</v>
      </c>
      <c r="B50" s="628">
        <f>SUM(B47:B49)</f>
        <v>17619</v>
      </c>
      <c r="C50" s="628">
        <f t="shared" ref="C50:Y50" si="2">SUM(C47:C49)</f>
        <v>10991</v>
      </c>
      <c r="D50" s="628">
        <f t="shared" si="2"/>
        <v>4968</v>
      </c>
      <c r="E50" s="628">
        <f t="shared" si="2"/>
        <v>143</v>
      </c>
      <c r="F50" s="628">
        <f t="shared" si="2"/>
        <v>1517</v>
      </c>
      <c r="G50" s="628">
        <f t="shared" si="2"/>
        <v>9961</v>
      </c>
      <c r="H50" s="628">
        <f t="shared" si="2"/>
        <v>4458</v>
      </c>
      <c r="I50" s="628">
        <f t="shared" si="2"/>
        <v>9</v>
      </c>
      <c r="J50" s="628">
        <f t="shared" si="2"/>
        <v>11</v>
      </c>
      <c r="K50" s="628">
        <f t="shared" si="2"/>
        <v>5920</v>
      </c>
      <c r="L50" s="628">
        <f t="shared" si="2"/>
        <v>31569</v>
      </c>
      <c r="M50" s="628" t="s">
        <v>296</v>
      </c>
      <c r="N50" s="628" t="s">
        <v>296</v>
      </c>
      <c r="O50" s="720">
        <f t="shared" si="2"/>
        <v>16</v>
      </c>
      <c r="P50" s="628" t="s">
        <v>136</v>
      </c>
      <c r="Q50" s="720">
        <f t="shared" si="2"/>
        <v>3323</v>
      </c>
      <c r="R50" s="628" t="s">
        <v>136</v>
      </c>
      <c r="S50" s="720">
        <f>SUM(S47:S49)</f>
        <v>2803</v>
      </c>
      <c r="T50" s="628" t="s">
        <v>136</v>
      </c>
      <c r="U50" s="720">
        <f t="shared" si="2"/>
        <v>20710</v>
      </c>
      <c r="V50" s="720">
        <f t="shared" si="2"/>
        <v>20</v>
      </c>
      <c r="W50" s="720">
        <f t="shared" si="2"/>
        <v>1462</v>
      </c>
      <c r="X50" s="720">
        <f t="shared" si="2"/>
        <v>22192</v>
      </c>
      <c r="Y50" s="720">
        <f t="shared" si="2"/>
        <v>21100</v>
      </c>
      <c r="Z50" s="722"/>
    </row>
    <row r="51" spans="1:26" s="34" customFormat="1" ht="21" customHeight="1" thickBot="1">
      <c r="A51" s="718" t="s">
        <v>11</v>
      </c>
      <c r="B51" s="628">
        <f>B46+B50</f>
        <v>104578</v>
      </c>
      <c r="C51" s="628">
        <f t="shared" ref="C51:Y51" si="3">C46+C50</f>
        <v>80533</v>
      </c>
      <c r="D51" s="628">
        <f t="shared" si="3"/>
        <v>15120</v>
      </c>
      <c r="E51" s="628">
        <f t="shared" si="3"/>
        <v>163</v>
      </c>
      <c r="F51" s="628">
        <f t="shared" si="3"/>
        <v>1581</v>
      </c>
      <c r="G51" s="628">
        <f t="shared" si="3"/>
        <v>58501</v>
      </c>
      <c r="H51" s="628">
        <f t="shared" si="3"/>
        <v>42375</v>
      </c>
      <c r="I51" s="719">
        <f t="shared" si="3"/>
        <v>12</v>
      </c>
      <c r="J51" s="628">
        <f t="shared" si="3"/>
        <v>375</v>
      </c>
      <c r="K51" s="628">
        <f t="shared" si="3"/>
        <v>27340</v>
      </c>
      <c r="L51" s="628">
        <f t="shared" si="3"/>
        <v>144472</v>
      </c>
      <c r="M51" s="628" t="s">
        <v>297</v>
      </c>
      <c r="N51" s="628" t="s">
        <v>297</v>
      </c>
      <c r="O51" s="720">
        <f t="shared" si="3"/>
        <v>225</v>
      </c>
      <c r="P51" s="628" t="s">
        <v>136</v>
      </c>
      <c r="Q51" s="720">
        <f t="shared" si="3"/>
        <v>3463</v>
      </c>
      <c r="R51" s="628" t="s">
        <v>136</v>
      </c>
      <c r="S51" s="720">
        <f>S46+S50</f>
        <v>2979</v>
      </c>
      <c r="T51" s="628" t="s">
        <v>136</v>
      </c>
      <c r="U51" s="720">
        <f t="shared" si="3"/>
        <v>855815</v>
      </c>
      <c r="V51" s="720">
        <f t="shared" si="3"/>
        <v>7090</v>
      </c>
      <c r="W51" s="720">
        <f t="shared" si="3"/>
        <v>12711</v>
      </c>
      <c r="X51" s="720">
        <f t="shared" si="3"/>
        <v>875616</v>
      </c>
      <c r="Y51" s="720">
        <f t="shared" si="3"/>
        <v>35720</v>
      </c>
      <c r="Z51" s="722"/>
    </row>
  </sheetData>
  <mergeCells count="11">
    <mergeCell ref="A2:A4"/>
    <mergeCell ref="B2:J2"/>
    <mergeCell ref="C3:E3"/>
    <mergeCell ref="G3:H3"/>
    <mergeCell ref="I3:J3"/>
    <mergeCell ref="K2:N2"/>
    <mergeCell ref="U2:W2"/>
    <mergeCell ref="O2:P2"/>
    <mergeCell ref="Q2:R2"/>
    <mergeCell ref="B3:B4"/>
    <mergeCell ref="S2:T2"/>
  </mergeCells>
  <phoneticPr fontId="2"/>
  <pageMargins left="0.78740157480314965" right="0.78740157480314965" top="0.78740157480314965" bottom="0.78740157480314965" header="0.51181102362204722" footer="0.51181102362204722"/>
  <pageSetup paperSize="9" scale="72" firstPageNumber="44" fitToWidth="2" orientation="portrait" useFirstPageNumber="1" r:id="rId1"/>
  <headerFooter alignWithMargins="0">
    <oddFooter>&amp;C&amp;"ＭＳ 明朝,標準"&amp;18&amp;P</oddFooter>
  </headerFooter>
  <colBreaks count="1" manualBreakCount="1">
    <brk id="13" max="49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O51"/>
  <sheetViews>
    <sheetView view="pageBreakPreview" topLeftCell="A21" zoomScaleNormal="100" zoomScaleSheetLayoutView="100" workbookViewId="0">
      <selection activeCell="A36" sqref="A36"/>
    </sheetView>
  </sheetViews>
  <sheetFormatPr defaultColWidth="9" defaultRowHeight="13"/>
  <cols>
    <col min="1" max="1" width="9" style="10"/>
    <col min="2" max="2" width="10.26953125" style="1" bestFit="1" customWidth="1"/>
    <col min="3" max="4" width="9.453125" style="1" bestFit="1" customWidth="1"/>
    <col min="5" max="5" width="11" style="1" bestFit="1" customWidth="1"/>
    <col min="6" max="6" width="9.453125" style="1" bestFit="1" customWidth="1"/>
    <col min="7" max="7" width="10" style="1" bestFit="1" customWidth="1"/>
    <col min="8" max="9" width="9.453125" style="1" bestFit="1" customWidth="1"/>
    <col min="10" max="11" width="11" style="1" bestFit="1" customWidth="1"/>
    <col min="12" max="12" width="9.453125" style="1" bestFit="1" customWidth="1"/>
    <col min="13" max="13" width="10.26953125" style="1" bestFit="1" customWidth="1"/>
    <col min="14" max="14" width="22.36328125" style="1" bestFit="1" customWidth="1"/>
    <col min="15" max="16384" width="9" style="1"/>
  </cols>
  <sheetData>
    <row r="1" spans="1:223" ht="14.5" thickBot="1">
      <c r="A1" s="71" t="s">
        <v>140</v>
      </c>
      <c r="N1" s="10" t="str">
        <f>貸出サービス概況!AA1</f>
        <v>令和7年</v>
      </c>
    </row>
    <row r="2" spans="1:223" ht="14.15" customHeight="1">
      <c r="A2" s="1043" t="s">
        <v>0</v>
      </c>
      <c r="B2" s="1041" t="s">
        <v>327</v>
      </c>
      <c r="C2" s="1042"/>
      <c r="D2" s="1042"/>
      <c r="E2" s="1042"/>
      <c r="F2" s="1042"/>
      <c r="G2" s="1042"/>
      <c r="H2" s="1042"/>
      <c r="I2" s="104" t="s">
        <v>298</v>
      </c>
      <c r="J2" s="105" t="s">
        <v>328</v>
      </c>
      <c r="K2" s="1075" t="s">
        <v>330</v>
      </c>
      <c r="L2" s="1076"/>
      <c r="M2" s="1077"/>
      <c r="N2" s="106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HO2" s="6"/>
    </row>
    <row r="3" spans="1:223" ht="14.15" customHeight="1">
      <c r="A3" s="1009"/>
      <c r="B3" s="1070" t="s">
        <v>301</v>
      </c>
      <c r="C3" s="1070" t="s">
        <v>302</v>
      </c>
      <c r="D3" s="1070" t="s">
        <v>303</v>
      </c>
      <c r="E3" s="1070" t="s">
        <v>304</v>
      </c>
      <c r="F3" s="1070" t="s">
        <v>305</v>
      </c>
      <c r="G3" s="1070" t="s">
        <v>306</v>
      </c>
      <c r="H3" s="1066" t="s">
        <v>299</v>
      </c>
      <c r="I3" s="1008" t="s">
        <v>6</v>
      </c>
      <c r="J3" s="1072" t="s">
        <v>329</v>
      </c>
      <c r="K3" s="1074" t="s">
        <v>101</v>
      </c>
      <c r="L3" s="1074" t="s">
        <v>46</v>
      </c>
      <c r="M3" s="1068" t="s">
        <v>100</v>
      </c>
      <c r="N3" s="107" t="s">
        <v>300</v>
      </c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HO3" s="6"/>
    </row>
    <row r="4" spans="1:223" ht="14.15" customHeight="1">
      <c r="A4" s="1044"/>
      <c r="B4" s="1071"/>
      <c r="C4" s="1071"/>
      <c r="D4" s="1071"/>
      <c r="E4" s="1071"/>
      <c r="F4" s="1071"/>
      <c r="G4" s="1071"/>
      <c r="H4" s="1067"/>
      <c r="I4" s="1027"/>
      <c r="J4" s="1073"/>
      <c r="K4" s="1073"/>
      <c r="L4" s="1073"/>
      <c r="M4" s="1069"/>
      <c r="N4" s="108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HO4" s="6"/>
    </row>
    <row r="5" spans="1:223" ht="15.75" customHeight="1">
      <c r="A5" s="302" t="s">
        <v>254</v>
      </c>
      <c r="B5" s="356">
        <v>26257</v>
      </c>
      <c r="C5" s="356">
        <v>0</v>
      </c>
      <c r="D5" s="356">
        <v>2</v>
      </c>
      <c r="E5" s="356">
        <v>0</v>
      </c>
      <c r="F5" s="356">
        <v>0</v>
      </c>
      <c r="G5" s="356">
        <v>11520</v>
      </c>
      <c r="H5" s="356">
        <v>0</v>
      </c>
      <c r="I5" s="356">
        <v>0</v>
      </c>
      <c r="J5" s="356">
        <v>37779</v>
      </c>
      <c r="K5" s="356">
        <v>37715</v>
      </c>
      <c r="L5" s="356">
        <v>0</v>
      </c>
      <c r="M5" s="356">
        <v>64</v>
      </c>
      <c r="N5" s="357"/>
    </row>
    <row r="6" spans="1:223" ht="15.75" customHeight="1">
      <c r="A6" s="305" t="s">
        <v>249</v>
      </c>
      <c r="B6" s="358">
        <v>3261</v>
      </c>
      <c r="C6" s="358">
        <v>0</v>
      </c>
      <c r="D6" s="358">
        <v>0</v>
      </c>
      <c r="E6" s="358">
        <v>0</v>
      </c>
      <c r="F6" s="358">
        <v>0</v>
      </c>
      <c r="G6" s="358">
        <v>13191</v>
      </c>
      <c r="H6" s="358">
        <v>0</v>
      </c>
      <c r="I6" s="358">
        <v>0</v>
      </c>
      <c r="J6" s="358">
        <v>16452</v>
      </c>
      <c r="K6" s="358">
        <v>16452</v>
      </c>
      <c r="L6" s="358">
        <v>0</v>
      </c>
      <c r="M6" s="358">
        <v>0</v>
      </c>
      <c r="N6" s="359"/>
    </row>
    <row r="7" spans="1:223" ht="15.75" customHeight="1">
      <c r="A7" s="305" t="s">
        <v>251</v>
      </c>
      <c r="B7" s="358">
        <v>32583</v>
      </c>
      <c r="C7" s="358">
        <v>0</v>
      </c>
      <c r="D7" s="358">
        <v>0</v>
      </c>
      <c r="E7" s="358">
        <v>0</v>
      </c>
      <c r="F7" s="358">
        <v>0</v>
      </c>
      <c r="G7" s="358">
        <v>25959</v>
      </c>
      <c r="H7" s="358">
        <v>0</v>
      </c>
      <c r="I7" s="358">
        <v>0</v>
      </c>
      <c r="J7" s="358">
        <v>58542</v>
      </c>
      <c r="K7" s="358">
        <v>58542</v>
      </c>
      <c r="L7" s="358">
        <v>0</v>
      </c>
      <c r="M7" s="358">
        <v>0</v>
      </c>
      <c r="N7" s="359"/>
    </row>
    <row r="8" spans="1:223" ht="15.75" customHeight="1">
      <c r="A8" s="305" t="s">
        <v>399</v>
      </c>
      <c r="B8" s="358">
        <v>112958</v>
      </c>
      <c r="C8" s="358">
        <v>0</v>
      </c>
      <c r="D8" s="358">
        <v>0</v>
      </c>
      <c r="E8" s="358">
        <v>656</v>
      </c>
      <c r="F8" s="358">
        <v>0</v>
      </c>
      <c r="G8" s="358">
        <v>133609</v>
      </c>
      <c r="H8" s="358">
        <v>1</v>
      </c>
      <c r="I8" s="358">
        <v>0</v>
      </c>
      <c r="J8" s="358">
        <v>247224</v>
      </c>
      <c r="K8" s="358">
        <v>238096</v>
      </c>
      <c r="L8" s="358">
        <v>0</v>
      </c>
      <c r="M8" s="358">
        <v>9128</v>
      </c>
      <c r="N8" s="359"/>
    </row>
    <row r="9" spans="1:223" ht="15.75" customHeight="1">
      <c r="A9" s="305" t="s">
        <v>400</v>
      </c>
      <c r="B9" s="358">
        <v>4750</v>
      </c>
      <c r="C9" s="358">
        <v>0</v>
      </c>
      <c r="D9" s="358">
        <v>0</v>
      </c>
      <c r="E9" s="358">
        <v>16</v>
      </c>
      <c r="F9" s="358">
        <v>0</v>
      </c>
      <c r="G9" s="358">
        <v>5711</v>
      </c>
      <c r="H9" s="358">
        <v>0</v>
      </c>
      <c r="I9" s="358">
        <v>0</v>
      </c>
      <c r="J9" s="358">
        <v>10477</v>
      </c>
      <c r="K9" s="358">
        <v>10477</v>
      </c>
      <c r="L9" s="358">
        <v>0</v>
      </c>
      <c r="M9" s="358">
        <v>0</v>
      </c>
      <c r="N9" s="359"/>
    </row>
    <row r="10" spans="1:223" ht="15.75" customHeight="1">
      <c r="A10" s="302" t="s">
        <v>131</v>
      </c>
      <c r="B10" s="356">
        <v>11264</v>
      </c>
      <c r="C10" s="356">
        <v>0</v>
      </c>
      <c r="D10" s="356">
        <v>0</v>
      </c>
      <c r="E10" s="356">
        <v>41</v>
      </c>
      <c r="F10" s="356">
        <v>0</v>
      </c>
      <c r="G10" s="356">
        <v>13470</v>
      </c>
      <c r="H10" s="356">
        <v>0</v>
      </c>
      <c r="I10" s="356">
        <v>0</v>
      </c>
      <c r="J10" s="356">
        <v>24775</v>
      </c>
      <c r="K10" s="356">
        <v>24775</v>
      </c>
      <c r="L10" s="356">
        <v>0</v>
      </c>
      <c r="M10" s="356">
        <v>0</v>
      </c>
      <c r="N10" s="357"/>
    </row>
    <row r="11" spans="1:223" ht="15.75" customHeight="1">
      <c r="A11" s="305" t="s">
        <v>132</v>
      </c>
      <c r="B11" s="358">
        <v>6139</v>
      </c>
      <c r="C11" s="358">
        <v>0</v>
      </c>
      <c r="D11" s="358">
        <v>0</v>
      </c>
      <c r="E11" s="358">
        <v>13</v>
      </c>
      <c r="F11" s="358">
        <v>0</v>
      </c>
      <c r="G11" s="358">
        <v>8695</v>
      </c>
      <c r="H11" s="358">
        <v>0</v>
      </c>
      <c r="I11" s="358">
        <v>0</v>
      </c>
      <c r="J11" s="358">
        <v>14847</v>
      </c>
      <c r="K11" s="358">
        <v>14847</v>
      </c>
      <c r="L11" s="358">
        <v>0</v>
      </c>
      <c r="M11" s="358">
        <v>0</v>
      </c>
      <c r="N11" s="359"/>
    </row>
    <row r="12" spans="1:223" ht="15.75" customHeight="1">
      <c r="A12" s="305" t="s">
        <v>135</v>
      </c>
      <c r="B12" s="358">
        <v>2204</v>
      </c>
      <c r="C12" s="358">
        <v>0</v>
      </c>
      <c r="D12" s="358">
        <v>0</v>
      </c>
      <c r="E12" s="358">
        <v>114</v>
      </c>
      <c r="F12" s="358">
        <v>0</v>
      </c>
      <c r="G12" s="358">
        <v>3769</v>
      </c>
      <c r="H12" s="358">
        <v>0</v>
      </c>
      <c r="I12" s="358">
        <v>0</v>
      </c>
      <c r="J12" s="358">
        <v>6087</v>
      </c>
      <c r="K12" s="358">
        <v>6087</v>
      </c>
      <c r="L12" s="358">
        <v>0</v>
      </c>
      <c r="M12" s="358">
        <v>0</v>
      </c>
      <c r="N12" s="359"/>
    </row>
    <row r="13" spans="1:223" ht="15.75" customHeight="1">
      <c r="A13" s="305" t="s">
        <v>206</v>
      </c>
      <c r="B13" s="436">
        <v>2866</v>
      </c>
      <c r="C13" s="436">
        <v>0</v>
      </c>
      <c r="D13" s="436">
        <v>0</v>
      </c>
      <c r="E13" s="436">
        <v>42</v>
      </c>
      <c r="F13" s="436">
        <v>0</v>
      </c>
      <c r="G13" s="436">
        <v>6133</v>
      </c>
      <c r="H13" s="436">
        <v>0</v>
      </c>
      <c r="I13" s="436">
        <v>0</v>
      </c>
      <c r="J13" s="436">
        <v>9041</v>
      </c>
      <c r="K13" s="436">
        <v>9041</v>
      </c>
      <c r="L13" s="436">
        <v>0</v>
      </c>
      <c r="M13" s="436">
        <v>0</v>
      </c>
      <c r="N13" s="437"/>
    </row>
    <row r="14" spans="1:223" ht="15.75" customHeight="1">
      <c r="A14" s="438" t="s">
        <v>133</v>
      </c>
      <c r="B14" s="459">
        <v>5324</v>
      </c>
      <c r="C14" s="459">
        <v>0</v>
      </c>
      <c r="D14" s="459">
        <v>0</v>
      </c>
      <c r="E14" s="459">
        <v>0</v>
      </c>
      <c r="F14" s="459">
        <v>0</v>
      </c>
      <c r="G14" s="459">
        <v>5610</v>
      </c>
      <c r="H14" s="459">
        <v>225</v>
      </c>
      <c r="I14" s="459">
        <v>0</v>
      </c>
      <c r="J14" s="459">
        <v>11159</v>
      </c>
      <c r="K14" s="459">
        <v>11159</v>
      </c>
      <c r="L14" s="459">
        <v>0</v>
      </c>
      <c r="M14" s="459">
        <v>0</v>
      </c>
      <c r="N14" s="460"/>
    </row>
    <row r="15" spans="1:223" ht="15.75" customHeight="1">
      <c r="A15" s="302" t="s">
        <v>401</v>
      </c>
      <c r="B15" s="356">
        <v>1906</v>
      </c>
      <c r="C15" s="356">
        <v>0</v>
      </c>
      <c r="D15" s="356">
        <v>0</v>
      </c>
      <c r="E15" s="356">
        <v>0</v>
      </c>
      <c r="F15" s="356">
        <v>0</v>
      </c>
      <c r="G15" s="356">
        <v>2594</v>
      </c>
      <c r="H15" s="356">
        <v>0</v>
      </c>
      <c r="I15" s="356">
        <v>13</v>
      </c>
      <c r="J15" s="356">
        <v>4513</v>
      </c>
      <c r="K15" s="356">
        <v>4513</v>
      </c>
      <c r="L15" s="356">
        <v>0</v>
      </c>
      <c r="M15" s="356">
        <v>0</v>
      </c>
      <c r="N15" s="357"/>
    </row>
    <row r="16" spans="1:223" ht="15.75" customHeight="1">
      <c r="A16" s="305" t="s">
        <v>402</v>
      </c>
      <c r="B16" s="358" t="s">
        <v>136</v>
      </c>
      <c r="C16" s="358" t="s">
        <v>136</v>
      </c>
      <c r="D16" s="358" t="s">
        <v>136</v>
      </c>
      <c r="E16" s="358" t="s">
        <v>136</v>
      </c>
      <c r="F16" s="358" t="s">
        <v>136</v>
      </c>
      <c r="G16" s="358" t="s">
        <v>136</v>
      </c>
      <c r="H16" s="358" t="s">
        <v>136</v>
      </c>
      <c r="I16" s="358" t="s">
        <v>136</v>
      </c>
      <c r="J16" s="358">
        <v>37876</v>
      </c>
      <c r="K16" s="358">
        <v>28773</v>
      </c>
      <c r="L16" s="358">
        <v>0</v>
      </c>
      <c r="M16" s="358">
        <v>9103</v>
      </c>
      <c r="N16" s="795" t="s">
        <v>441</v>
      </c>
    </row>
    <row r="17" spans="1:14" ht="15.75" customHeight="1">
      <c r="A17" s="305" t="s">
        <v>218</v>
      </c>
      <c r="B17" s="358" t="s">
        <v>136</v>
      </c>
      <c r="C17" s="358" t="s">
        <v>136</v>
      </c>
      <c r="D17" s="358" t="s">
        <v>136</v>
      </c>
      <c r="E17" s="358" t="s">
        <v>136</v>
      </c>
      <c r="F17" s="358" t="s">
        <v>136</v>
      </c>
      <c r="G17" s="358" t="s">
        <v>136</v>
      </c>
      <c r="H17" s="358" t="s">
        <v>136</v>
      </c>
      <c r="I17" s="358" t="s">
        <v>136</v>
      </c>
      <c r="J17" s="358">
        <v>13665</v>
      </c>
      <c r="K17" s="358">
        <v>13665</v>
      </c>
      <c r="L17" s="358">
        <v>0</v>
      </c>
      <c r="M17" s="358">
        <v>0</v>
      </c>
      <c r="N17" s="795" t="s">
        <v>441</v>
      </c>
    </row>
    <row r="18" spans="1:14" ht="15.75" customHeight="1">
      <c r="A18" s="305" t="s">
        <v>403</v>
      </c>
      <c r="B18" s="358" t="s">
        <v>136</v>
      </c>
      <c r="C18" s="358" t="s">
        <v>136</v>
      </c>
      <c r="D18" s="358" t="s">
        <v>136</v>
      </c>
      <c r="E18" s="358" t="s">
        <v>136</v>
      </c>
      <c r="F18" s="358" t="s">
        <v>136</v>
      </c>
      <c r="G18" s="358" t="s">
        <v>136</v>
      </c>
      <c r="H18" s="358" t="s">
        <v>136</v>
      </c>
      <c r="I18" s="358" t="s">
        <v>136</v>
      </c>
      <c r="J18" s="358">
        <v>18509</v>
      </c>
      <c r="K18" s="358">
        <v>18509</v>
      </c>
      <c r="L18" s="358">
        <v>0</v>
      </c>
      <c r="M18" s="358">
        <v>0</v>
      </c>
      <c r="N18" s="795" t="s">
        <v>441</v>
      </c>
    </row>
    <row r="19" spans="1:14" ht="15.75" customHeight="1">
      <c r="A19" s="438" t="s">
        <v>217</v>
      </c>
      <c r="B19" s="459" t="s">
        <v>136</v>
      </c>
      <c r="C19" s="459" t="s">
        <v>136</v>
      </c>
      <c r="D19" s="459" t="s">
        <v>136</v>
      </c>
      <c r="E19" s="459" t="s">
        <v>136</v>
      </c>
      <c r="F19" s="459" t="s">
        <v>136</v>
      </c>
      <c r="G19" s="459" t="s">
        <v>136</v>
      </c>
      <c r="H19" s="459" t="s">
        <v>136</v>
      </c>
      <c r="I19" s="459" t="s">
        <v>136</v>
      </c>
      <c r="J19" s="459">
        <v>16592</v>
      </c>
      <c r="K19" s="459">
        <v>16592</v>
      </c>
      <c r="L19" s="459">
        <v>0</v>
      </c>
      <c r="M19" s="459">
        <v>0</v>
      </c>
      <c r="N19" s="796" t="s">
        <v>441</v>
      </c>
    </row>
    <row r="20" spans="1:14" ht="15.75" customHeight="1">
      <c r="A20" s="302" t="s">
        <v>404</v>
      </c>
      <c r="B20" s="531">
        <v>14571</v>
      </c>
      <c r="C20" s="531">
        <v>0</v>
      </c>
      <c r="D20" s="531">
        <v>0</v>
      </c>
      <c r="E20" s="531">
        <v>7</v>
      </c>
      <c r="F20" s="531">
        <v>0</v>
      </c>
      <c r="G20" s="531">
        <v>24425</v>
      </c>
      <c r="H20" s="531">
        <v>0</v>
      </c>
      <c r="I20" s="531">
        <v>35</v>
      </c>
      <c r="J20" s="531">
        <v>39038</v>
      </c>
      <c r="K20" s="531">
        <v>39038</v>
      </c>
      <c r="L20" s="531">
        <v>0</v>
      </c>
      <c r="M20" s="531">
        <v>0</v>
      </c>
      <c r="N20" s="532"/>
    </row>
    <row r="21" spans="1:14" ht="15.75" customHeight="1">
      <c r="A21" s="305" t="s">
        <v>192</v>
      </c>
      <c r="B21" s="358">
        <v>3577</v>
      </c>
      <c r="C21" s="358">
        <v>0</v>
      </c>
      <c r="D21" s="358">
        <v>0</v>
      </c>
      <c r="E21" s="358">
        <v>4</v>
      </c>
      <c r="F21" s="358">
        <v>0</v>
      </c>
      <c r="G21" s="358">
        <v>6229</v>
      </c>
      <c r="H21" s="358">
        <v>0</v>
      </c>
      <c r="I21" s="358">
        <v>0</v>
      </c>
      <c r="J21" s="358">
        <v>9810</v>
      </c>
      <c r="K21" s="358">
        <v>9810</v>
      </c>
      <c r="L21" s="358">
        <v>0</v>
      </c>
      <c r="M21" s="358">
        <v>0</v>
      </c>
      <c r="N21" s="359"/>
    </row>
    <row r="22" spans="1:14" ht="15.75" customHeight="1">
      <c r="A22" s="305" t="s">
        <v>194</v>
      </c>
      <c r="B22" s="358">
        <v>15235</v>
      </c>
      <c r="C22" s="358">
        <v>0</v>
      </c>
      <c r="D22" s="358">
        <v>0</v>
      </c>
      <c r="E22" s="358">
        <v>2</v>
      </c>
      <c r="F22" s="358">
        <v>0</v>
      </c>
      <c r="G22" s="358">
        <v>24495</v>
      </c>
      <c r="H22" s="358">
        <v>0</v>
      </c>
      <c r="I22" s="358">
        <v>0</v>
      </c>
      <c r="J22" s="358">
        <v>39732</v>
      </c>
      <c r="K22" s="358">
        <v>39732</v>
      </c>
      <c r="L22" s="358">
        <v>0</v>
      </c>
      <c r="M22" s="358">
        <v>0</v>
      </c>
      <c r="N22" s="359"/>
    </row>
    <row r="23" spans="1:14" ht="15.75" customHeight="1">
      <c r="A23" s="305" t="s">
        <v>405</v>
      </c>
      <c r="B23" s="358">
        <v>3390</v>
      </c>
      <c r="C23" s="358">
        <v>0</v>
      </c>
      <c r="D23" s="358">
        <v>0</v>
      </c>
      <c r="E23" s="358">
        <v>199</v>
      </c>
      <c r="F23" s="358">
        <v>0</v>
      </c>
      <c r="G23" s="358">
        <v>5174</v>
      </c>
      <c r="H23" s="358">
        <v>0</v>
      </c>
      <c r="I23" s="358">
        <v>0</v>
      </c>
      <c r="J23" s="358">
        <v>8763</v>
      </c>
      <c r="K23" s="358">
        <v>8763</v>
      </c>
      <c r="L23" s="358">
        <v>0</v>
      </c>
      <c r="M23" s="358">
        <v>0</v>
      </c>
      <c r="N23" s="359"/>
    </row>
    <row r="24" spans="1:14" ht="15.75" customHeight="1">
      <c r="A24" s="305" t="s">
        <v>311</v>
      </c>
      <c r="B24" s="358">
        <v>0</v>
      </c>
      <c r="C24" s="358">
        <v>0</v>
      </c>
      <c r="D24" s="358">
        <v>0</v>
      </c>
      <c r="E24" s="358">
        <v>0</v>
      </c>
      <c r="F24" s="358">
        <v>0</v>
      </c>
      <c r="G24" s="358">
        <v>0</v>
      </c>
      <c r="H24" s="358">
        <v>0</v>
      </c>
      <c r="I24" s="358">
        <v>0</v>
      </c>
      <c r="J24" s="358">
        <v>0</v>
      </c>
      <c r="K24" s="358">
        <v>0</v>
      </c>
      <c r="L24" s="358">
        <v>0</v>
      </c>
      <c r="M24" s="358">
        <v>0</v>
      </c>
      <c r="N24" s="359"/>
    </row>
    <row r="25" spans="1:14" ht="15.75" customHeight="1">
      <c r="A25" s="438" t="s">
        <v>195</v>
      </c>
      <c r="B25" s="459">
        <v>5994</v>
      </c>
      <c r="C25" s="459">
        <v>0</v>
      </c>
      <c r="D25" s="459">
        <v>23</v>
      </c>
      <c r="E25" s="459">
        <v>79</v>
      </c>
      <c r="F25" s="459">
        <v>0</v>
      </c>
      <c r="G25" s="459">
        <v>4225</v>
      </c>
      <c r="H25" s="459">
        <v>0</v>
      </c>
      <c r="I25" s="459">
        <v>0</v>
      </c>
      <c r="J25" s="459">
        <v>10321</v>
      </c>
      <c r="K25" s="459">
        <v>10318</v>
      </c>
      <c r="L25" s="459">
        <v>0</v>
      </c>
      <c r="M25" s="459">
        <v>3</v>
      </c>
      <c r="N25" s="460"/>
    </row>
    <row r="26" spans="1:14" ht="15.75" customHeight="1">
      <c r="A26" s="302" t="s">
        <v>196</v>
      </c>
      <c r="B26" s="531">
        <v>8102</v>
      </c>
      <c r="C26" s="531">
        <v>0</v>
      </c>
      <c r="D26" s="531">
        <v>129</v>
      </c>
      <c r="E26" s="531">
        <v>79</v>
      </c>
      <c r="F26" s="531">
        <v>22</v>
      </c>
      <c r="G26" s="531">
        <v>9070</v>
      </c>
      <c r="H26" s="531">
        <v>0</v>
      </c>
      <c r="I26" s="531">
        <v>0</v>
      </c>
      <c r="J26" s="531">
        <v>17402</v>
      </c>
      <c r="K26" s="531">
        <v>17402</v>
      </c>
      <c r="L26" s="531">
        <v>0</v>
      </c>
      <c r="M26" s="531">
        <v>0</v>
      </c>
      <c r="N26" s="532"/>
    </row>
    <row r="27" spans="1:14" ht="15.75" customHeight="1">
      <c r="A27" s="305" t="s">
        <v>197</v>
      </c>
      <c r="B27" s="358">
        <v>15247</v>
      </c>
      <c r="C27" s="358">
        <v>0</v>
      </c>
      <c r="D27" s="358">
        <v>0</v>
      </c>
      <c r="E27" s="358">
        <v>0</v>
      </c>
      <c r="F27" s="358">
        <v>0</v>
      </c>
      <c r="G27" s="358">
        <v>17890</v>
      </c>
      <c r="H27" s="358">
        <v>0</v>
      </c>
      <c r="I27" s="358">
        <v>0</v>
      </c>
      <c r="J27" s="358">
        <v>33137</v>
      </c>
      <c r="K27" s="358">
        <v>33137</v>
      </c>
      <c r="L27" s="358">
        <v>0</v>
      </c>
      <c r="M27" s="358">
        <v>0</v>
      </c>
      <c r="N27" s="359"/>
    </row>
    <row r="28" spans="1:14" ht="15.75" customHeight="1">
      <c r="A28" s="305" t="s">
        <v>198</v>
      </c>
      <c r="B28" s="358">
        <v>68</v>
      </c>
      <c r="C28" s="358">
        <v>0</v>
      </c>
      <c r="D28" s="358">
        <v>0</v>
      </c>
      <c r="E28" s="358">
        <v>0</v>
      </c>
      <c r="F28" s="358">
        <v>0</v>
      </c>
      <c r="G28" s="358">
        <v>1669</v>
      </c>
      <c r="H28" s="358">
        <v>0</v>
      </c>
      <c r="I28" s="358">
        <v>0</v>
      </c>
      <c r="J28" s="358">
        <v>1737</v>
      </c>
      <c r="K28" s="358">
        <v>1737</v>
      </c>
      <c r="L28" s="352">
        <v>0</v>
      </c>
      <c r="M28" s="352">
        <v>0</v>
      </c>
      <c r="N28" s="359"/>
    </row>
    <row r="29" spans="1:14" ht="15.75" customHeight="1">
      <c r="A29" s="305" t="s">
        <v>199</v>
      </c>
      <c r="B29" s="358">
        <v>7916</v>
      </c>
      <c r="C29" s="358">
        <v>0</v>
      </c>
      <c r="D29" s="358">
        <v>0</v>
      </c>
      <c r="E29" s="358">
        <v>0</v>
      </c>
      <c r="F29" s="358">
        <v>0</v>
      </c>
      <c r="G29" s="358">
        <v>16700</v>
      </c>
      <c r="H29" s="358">
        <v>2</v>
      </c>
      <c r="I29" s="358">
        <v>0</v>
      </c>
      <c r="J29" s="358">
        <v>24618</v>
      </c>
      <c r="K29" s="358">
        <v>24618</v>
      </c>
      <c r="L29" s="358">
        <v>0</v>
      </c>
      <c r="M29" s="358">
        <v>0</v>
      </c>
      <c r="N29" s="359"/>
    </row>
    <row r="30" spans="1:14" ht="15.75" customHeight="1">
      <c r="A30" s="438" t="s">
        <v>200</v>
      </c>
      <c r="B30" s="459">
        <v>1087</v>
      </c>
      <c r="C30" s="459">
        <v>0</v>
      </c>
      <c r="D30" s="459">
        <v>16</v>
      </c>
      <c r="E30" s="459">
        <v>11</v>
      </c>
      <c r="F30" s="459">
        <v>0</v>
      </c>
      <c r="G30" s="459">
        <v>2079</v>
      </c>
      <c r="H30" s="459">
        <v>0</v>
      </c>
      <c r="I30" s="459">
        <v>0</v>
      </c>
      <c r="J30" s="459">
        <v>3193</v>
      </c>
      <c r="K30" s="459">
        <v>3193</v>
      </c>
      <c r="L30" s="459">
        <v>0</v>
      </c>
      <c r="M30" s="459">
        <v>0</v>
      </c>
      <c r="N30" s="460"/>
    </row>
    <row r="31" spans="1:14" ht="15.75" customHeight="1">
      <c r="A31" s="305" t="s">
        <v>157</v>
      </c>
      <c r="B31" s="358">
        <v>326</v>
      </c>
      <c r="C31" s="358">
        <v>0</v>
      </c>
      <c r="D31" s="358">
        <v>0</v>
      </c>
      <c r="E31" s="358">
        <v>0</v>
      </c>
      <c r="F31" s="358">
        <v>0</v>
      </c>
      <c r="G31" s="358">
        <v>1172</v>
      </c>
      <c r="H31" s="358">
        <v>0</v>
      </c>
      <c r="I31" s="358">
        <v>0</v>
      </c>
      <c r="J31" s="358">
        <v>1498</v>
      </c>
      <c r="K31" s="358">
        <v>1498</v>
      </c>
      <c r="L31" s="358">
        <v>0</v>
      </c>
      <c r="M31" s="358">
        <v>0</v>
      </c>
      <c r="N31" s="359"/>
    </row>
    <row r="32" spans="1:14" ht="15.75" customHeight="1">
      <c r="A32" s="305" t="s">
        <v>406</v>
      </c>
      <c r="B32" s="358">
        <v>1954</v>
      </c>
      <c r="C32" s="358">
        <v>0</v>
      </c>
      <c r="D32" s="358">
        <v>0</v>
      </c>
      <c r="E32" s="358">
        <v>0</v>
      </c>
      <c r="F32" s="358">
        <v>0</v>
      </c>
      <c r="G32" s="358">
        <v>1718</v>
      </c>
      <c r="H32" s="358">
        <v>0</v>
      </c>
      <c r="I32" s="358">
        <v>0</v>
      </c>
      <c r="J32" s="358">
        <v>3672</v>
      </c>
      <c r="K32" s="358">
        <v>3672</v>
      </c>
      <c r="L32" s="358">
        <v>0</v>
      </c>
      <c r="M32" s="358">
        <v>0</v>
      </c>
      <c r="N32" s="359"/>
    </row>
    <row r="33" spans="1:14" ht="15.75" customHeight="1">
      <c r="A33" s="305" t="s">
        <v>202</v>
      </c>
      <c r="B33" s="358">
        <v>4899</v>
      </c>
      <c r="C33" s="358">
        <v>0</v>
      </c>
      <c r="D33" s="358">
        <v>0</v>
      </c>
      <c r="E33" s="358">
        <v>17</v>
      </c>
      <c r="F33" s="358">
        <v>0</v>
      </c>
      <c r="G33" s="358">
        <v>7529</v>
      </c>
      <c r="H33" s="358">
        <v>0</v>
      </c>
      <c r="I33" s="358">
        <v>0</v>
      </c>
      <c r="J33" s="358">
        <v>12445</v>
      </c>
      <c r="K33" s="358">
        <v>12445</v>
      </c>
      <c r="L33" s="358">
        <v>0</v>
      </c>
      <c r="M33" s="358">
        <v>0</v>
      </c>
      <c r="N33" s="359"/>
    </row>
    <row r="34" spans="1:14" ht="15.75" customHeight="1">
      <c r="A34" s="305" t="s">
        <v>203</v>
      </c>
      <c r="B34" s="358">
        <v>4637</v>
      </c>
      <c r="C34" s="358">
        <v>0</v>
      </c>
      <c r="D34" s="358">
        <v>0</v>
      </c>
      <c r="E34" s="358">
        <v>11</v>
      </c>
      <c r="F34" s="358">
        <v>0</v>
      </c>
      <c r="G34" s="358">
        <v>9070</v>
      </c>
      <c r="H34" s="358">
        <v>0</v>
      </c>
      <c r="I34" s="358">
        <v>0</v>
      </c>
      <c r="J34" s="358">
        <v>13718</v>
      </c>
      <c r="K34" s="358">
        <v>13718</v>
      </c>
      <c r="L34" s="358">
        <v>0</v>
      </c>
      <c r="M34" s="358">
        <v>0</v>
      </c>
      <c r="N34" s="359"/>
    </row>
    <row r="35" spans="1:14" ht="15.75" customHeight="1">
      <c r="A35" s="438" t="s">
        <v>159</v>
      </c>
      <c r="B35" s="459">
        <v>7588</v>
      </c>
      <c r="C35" s="459">
        <v>0</v>
      </c>
      <c r="D35" s="459">
        <v>0</v>
      </c>
      <c r="E35" s="459">
        <v>3</v>
      </c>
      <c r="F35" s="459">
        <v>0</v>
      </c>
      <c r="G35" s="459">
        <v>17406</v>
      </c>
      <c r="H35" s="459">
        <v>0</v>
      </c>
      <c r="I35" s="459">
        <v>0</v>
      </c>
      <c r="J35" s="459">
        <v>24997</v>
      </c>
      <c r="K35" s="459">
        <v>24997</v>
      </c>
      <c r="L35" s="459">
        <v>0</v>
      </c>
      <c r="M35" s="459">
        <v>0</v>
      </c>
      <c r="N35" s="460"/>
    </row>
    <row r="36" spans="1:14" ht="15.75" customHeight="1">
      <c r="A36" s="305" t="s">
        <v>269</v>
      </c>
      <c r="B36" s="358">
        <v>5</v>
      </c>
      <c r="C36" s="358">
        <v>0</v>
      </c>
      <c r="D36" s="358">
        <v>0</v>
      </c>
      <c r="E36" s="358">
        <v>0</v>
      </c>
      <c r="F36" s="358">
        <v>0</v>
      </c>
      <c r="G36" s="358">
        <v>5</v>
      </c>
      <c r="H36" s="358">
        <v>0</v>
      </c>
      <c r="I36" s="358">
        <v>0</v>
      </c>
      <c r="J36" s="358">
        <v>10</v>
      </c>
      <c r="K36" s="358">
        <v>10</v>
      </c>
      <c r="L36" s="358">
        <v>0</v>
      </c>
      <c r="M36" s="358">
        <v>0</v>
      </c>
      <c r="N36" s="359"/>
    </row>
    <row r="37" spans="1:14" ht="15.75" customHeight="1">
      <c r="A37" s="305" t="s">
        <v>207</v>
      </c>
      <c r="B37" s="358">
        <v>0</v>
      </c>
      <c r="C37" s="358">
        <v>0</v>
      </c>
      <c r="D37" s="358">
        <v>0</v>
      </c>
      <c r="E37" s="358">
        <v>0</v>
      </c>
      <c r="F37" s="358">
        <v>0</v>
      </c>
      <c r="G37" s="358">
        <v>0</v>
      </c>
      <c r="H37" s="358">
        <v>0</v>
      </c>
      <c r="I37" s="358">
        <v>0</v>
      </c>
      <c r="J37" s="358">
        <v>0</v>
      </c>
      <c r="K37" s="358">
        <v>0</v>
      </c>
      <c r="L37" s="358">
        <v>0</v>
      </c>
      <c r="M37" s="358">
        <v>0</v>
      </c>
      <c r="N37" s="359"/>
    </row>
    <row r="38" spans="1:14" ht="15.75" customHeight="1">
      <c r="A38" s="305" t="s">
        <v>211</v>
      </c>
      <c r="B38" s="358">
        <v>0</v>
      </c>
      <c r="C38" s="358">
        <v>0</v>
      </c>
      <c r="D38" s="358">
        <v>0</v>
      </c>
      <c r="E38" s="358">
        <v>0</v>
      </c>
      <c r="F38" s="358">
        <v>0</v>
      </c>
      <c r="G38" s="358">
        <v>0</v>
      </c>
      <c r="H38" s="358">
        <v>0</v>
      </c>
      <c r="I38" s="358">
        <v>0</v>
      </c>
      <c r="J38" s="358">
        <v>0</v>
      </c>
      <c r="K38" s="358">
        <v>0</v>
      </c>
      <c r="L38" s="358">
        <v>0</v>
      </c>
      <c r="M38" s="358">
        <v>0</v>
      </c>
      <c r="N38" s="359"/>
    </row>
    <row r="39" spans="1:14" ht="15.75" customHeight="1">
      <c r="A39" s="608" t="s">
        <v>265</v>
      </c>
      <c r="B39" s="358">
        <v>6513</v>
      </c>
      <c r="C39" s="358">
        <v>0</v>
      </c>
      <c r="D39" s="358">
        <v>0</v>
      </c>
      <c r="E39" s="358">
        <v>0</v>
      </c>
      <c r="F39" s="358">
        <v>0</v>
      </c>
      <c r="G39" s="358">
        <v>10581</v>
      </c>
      <c r="H39" s="358">
        <v>0</v>
      </c>
      <c r="I39" s="358">
        <v>0</v>
      </c>
      <c r="J39" s="358">
        <v>17094</v>
      </c>
      <c r="K39" s="358">
        <v>17094</v>
      </c>
      <c r="L39" s="358">
        <v>0</v>
      </c>
      <c r="M39" s="358">
        <v>0</v>
      </c>
      <c r="N39" s="359"/>
    </row>
    <row r="40" spans="1:14" ht="15.75" customHeight="1">
      <c r="A40" s="305" t="s">
        <v>216</v>
      </c>
      <c r="B40" s="358">
        <v>1216</v>
      </c>
      <c r="C40" s="358">
        <v>0</v>
      </c>
      <c r="D40" s="358">
        <v>0</v>
      </c>
      <c r="E40" s="358">
        <v>0</v>
      </c>
      <c r="F40" s="358">
        <v>0</v>
      </c>
      <c r="G40" s="358">
        <v>147</v>
      </c>
      <c r="H40" s="358">
        <v>0</v>
      </c>
      <c r="I40" s="358">
        <v>0</v>
      </c>
      <c r="J40" s="358">
        <v>1363</v>
      </c>
      <c r="K40" s="358">
        <v>1363</v>
      </c>
      <c r="L40" s="358">
        <v>0</v>
      </c>
      <c r="M40" s="358">
        <v>0</v>
      </c>
      <c r="N40" s="359"/>
    </row>
    <row r="41" spans="1:14" ht="15.75" customHeight="1">
      <c r="A41" s="302" t="s">
        <v>208</v>
      </c>
      <c r="B41" s="356">
        <v>12507</v>
      </c>
      <c r="C41" s="356">
        <v>0</v>
      </c>
      <c r="D41" s="356">
        <v>0</v>
      </c>
      <c r="E41" s="356">
        <v>166</v>
      </c>
      <c r="F41" s="356">
        <v>0</v>
      </c>
      <c r="G41" s="356">
        <v>13890</v>
      </c>
      <c r="H41" s="356">
        <v>0</v>
      </c>
      <c r="I41" s="356">
        <v>0</v>
      </c>
      <c r="J41" s="356">
        <v>26563</v>
      </c>
      <c r="K41" s="356">
        <v>26563</v>
      </c>
      <c r="L41" s="356">
        <v>0</v>
      </c>
      <c r="M41" s="356">
        <v>0</v>
      </c>
      <c r="N41" s="357"/>
    </row>
    <row r="42" spans="1:14" ht="15.75" customHeight="1">
      <c r="A42" s="305" t="s">
        <v>209</v>
      </c>
      <c r="B42" s="358">
        <v>0</v>
      </c>
      <c r="C42" s="358">
        <v>0</v>
      </c>
      <c r="D42" s="358">
        <v>0</v>
      </c>
      <c r="E42" s="358">
        <v>7</v>
      </c>
      <c r="F42" s="358">
        <v>12</v>
      </c>
      <c r="G42" s="358">
        <v>4812</v>
      </c>
      <c r="H42" s="358">
        <v>0</v>
      </c>
      <c r="I42" s="358"/>
      <c r="J42" s="358">
        <v>4831</v>
      </c>
      <c r="K42" s="358">
        <v>4831</v>
      </c>
      <c r="L42" s="358">
        <v>0</v>
      </c>
      <c r="M42" s="358">
        <v>0</v>
      </c>
      <c r="N42" s="359"/>
    </row>
    <row r="43" spans="1:14" ht="15.75" customHeight="1">
      <c r="A43" s="90" t="s">
        <v>212</v>
      </c>
      <c r="B43" s="436">
        <v>534</v>
      </c>
      <c r="C43" s="436">
        <v>0</v>
      </c>
      <c r="D43" s="436">
        <v>0</v>
      </c>
      <c r="E43" s="436">
        <v>4</v>
      </c>
      <c r="F43" s="436">
        <v>0</v>
      </c>
      <c r="G43" s="436">
        <v>1668</v>
      </c>
      <c r="H43" s="436">
        <v>0</v>
      </c>
      <c r="I43" s="436">
        <v>0</v>
      </c>
      <c r="J43" s="436">
        <v>2206</v>
      </c>
      <c r="K43" s="436">
        <v>2206</v>
      </c>
      <c r="L43" s="436">
        <v>0</v>
      </c>
      <c r="M43" s="436">
        <v>0</v>
      </c>
      <c r="N43" s="437"/>
    </row>
    <row r="44" spans="1:14" ht="15.75" customHeight="1">
      <c r="A44" s="90" t="s">
        <v>210</v>
      </c>
      <c r="B44" s="436">
        <v>5347</v>
      </c>
      <c r="C44" s="436">
        <v>0</v>
      </c>
      <c r="D44" s="436">
        <v>0</v>
      </c>
      <c r="E44" s="436">
        <v>0</v>
      </c>
      <c r="F44" s="436">
        <v>0</v>
      </c>
      <c r="G44" s="436">
        <v>9625</v>
      </c>
      <c r="H44" s="436">
        <v>0</v>
      </c>
      <c r="I44" s="436">
        <v>0</v>
      </c>
      <c r="J44" s="436">
        <v>14972</v>
      </c>
      <c r="K44" s="436">
        <v>14972</v>
      </c>
      <c r="L44" s="436">
        <v>0</v>
      </c>
      <c r="M44" s="436">
        <v>0</v>
      </c>
      <c r="N44" s="437"/>
    </row>
    <row r="45" spans="1:14" ht="15.75" customHeight="1" thickBot="1">
      <c r="A45" s="644" t="s">
        <v>213</v>
      </c>
      <c r="B45" s="724">
        <v>12051</v>
      </c>
      <c r="C45" s="724">
        <v>0</v>
      </c>
      <c r="D45" s="724">
        <v>0</v>
      </c>
      <c r="E45" s="724">
        <v>62</v>
      </c>
      <c r="F45" s="724">
        <v>282</v>
      </c>
      <c r="G45" s="724">
        <v>9963</v>
      </c>
      <c r="H45" s="724">
        <v>0</v>
      </c>
      <c r="I45" s="724">
        <v>0</v>
      </c>
      <c r="J45" s="724">
        <v>22358</v>
      </c>
      <c r="K45" s="724">
        <v>22350</v>
      </c>
      <c r="L45" s="724">
        <v>8</v>
      </c>
      <c r="M45" s="724">
        <v>0</v>
      </c>
      <c r="N45" s="725"/>
    </row>
    <row r="46" spans="1:14" ht="15.75" customHeight="1" thickBot="1">
      <c r="A46" s="644" t="s">
        <v>48</v>
      </c>
      <c r="B46" s="629">
        <f>SUM(B5:B45)</f>
        <v>342276</v>
      </c>
      <c r="C46" s="629">
        <f t="shared" ref="C46:M46" si="0">SUM(C5:C45)</f>
        <v>0</v>
      </c>
      <c r="D46" s="629">
        <f t="shared" si="0"/>
        <v>170</v>
      </c>
      <c r="E46" s="629">
        <f t="shared" si="0"/>
        <v>1533</v>
      </c>
      <c r="F46" s="629">
        <f t="shared" si="0"/>
        <v>316</v>
      </c>
      <c r="G46" s="629">
        <f t="shared" si="0"/>
        <v>429803</v>
      </c>
      <c r="H46" s="629">
        <f t="shared" si="0"/>
        <v>228</v>
      </c>
      <c r="I46" s="629">
        <f t="shared" si="0"/>
        <v>48</v>
      </c>
      <c r="J46" s="629">
        <f t="shared" si="0"/>
        <v>861016</v>
      </c>
      <c r="K46" s="629">
        <f t="shared" si="0"/>
        <v>842710</v>
      </c>
      <c r="L46" s="629">
        <f t="shared" si="0"/>
        <v>8</v>
      </c>
      <c r="M46" s="629">
        <f t="shared" si="0"/>
        <v>18298</v>
      </c>
      <c r="N46" s="643"/>
    </row>
    <row r="47" spans="1:14" ht="15.75" customHeight="1">
      <c r="A47" s="650" t="s">
        <v>214</v>
      </c>
      <c r="B47" s="726">
        <v>0</v>
      </c>
      <c r="C47" s="726">
        <v>0</v>
      </c>
      <c r="D47" s="726">
        <v>0</v>
      </c>
      <c r="E47" s="726">
        <v>0</v>
      </c>
      <c r="F47" s="726">
        <v>0</v>
      </c>
      <c r="G47" s="726">
        <v>0</v>
      </c>
      <c r="H47" s="726">
        <v>0</v>
      </c>
      <c r="I47" s="726">
        <v>0</v>
      </c>
      <c r="J47" s="726">
        <v>0</v>
      </c>
      <c r="K47" s="726">
        <v>0</v>
      </c>
      <c r="L47" s="726">
        <v>0</v>
      </c>
      <c r="M47" s="726">
        <v>0</v>
      </c>
      <c r="N47" s="727"/>
    </row>
    <row r="48" spans="1:14" ht="15.75" customHeight="1">
      <c r="A48" s="90" t="s">
        <v>215</v>
      </c>
      <c r="B48" s="358">
        <v>0</v>
      </c>
      <c r="C48" s="358">
        <v>0</v>
      </c>
      <c r="D48" s="358">
        <v>0</v>
      </c>
      <c r="E48" s="358">
        <v>0</v>
      </c>
      <c r="F48" s="358">
        <v>0</v>
      </c>
      <c r="G48" s="358">
        <v>0</v>
      </c>
      <c r="H48" s="358">
        <v>0</v>
      </c>
      <c r="I48" s="358">
        <v>0</v>
      </c>
      <c r="J48" s="728">
        <v>0</v>
      </c>
      <c r="K48" s="728">
        <v>0</v>
      </c>
      <c r="L48" s="728">
        <v>0</v>
      </c>
      <c r="M48" s="728">
        <v>0</v>
      </c>
      <c r="N48" s="729"/>
    </row>
    <row r="49" spans="1:14" ht="15.75" customHeight="1" thickBot="1">
      <c r="A49" s="644" t="s">
        <v>244</v>
      </c>
      <c r="B49" s="730">
        <v>38227</v>
      </c>
      <c r="C49" s="730">
        <v>0</v>
      </c>
      <c r="D49" s="730">
        <v>0</v>
      </c>
      <c r="E49" s="730">
        <v>0</v>
      </c>
      <c r="F49" s="730">
        <v>0</v>
      </c>
      <c r="G49" s="730">
        <v>3211</v>
      </c>
      <c r="H49" s="730">
        <v>0</v>
      </c>
      <c r="I49" s="730">
        <v>0</v>
      </c>
      <c r="J49" s="730">
        <v>41438</v>
      </c>
      <c r="K49" s="730">
        <v>41438</v>
      </c>
      <c r="L49" s="730">
        <v>0</v>
      </c>
      <c r="M49" s="730">
        <v>0</v>
      </c>
      <c r="N49" s="731"/>
    </row>
    <row r="50" spans="1:14" ht="15.75" customHeight="1" thickBot="1">
      <c r="A50" s="655" t="s">
        <v>144</v>
      </c>
      <c r="B50" s="629">
        <f>SUM(B47:B49)</f>
        <v>38227</v>
      </c>
      <c r="C50" s="629">
        <f t="shared" ref="C50:M50" si="1">SUM(C47:C49)</f>
        <v>0</v>
      </c>
      <c r="D50" s="629">
        <f t="shared" si="1"/>
        <v>0</v>
      </c>
      <c r="E50" s="629">
        <f t="shared" si="1"/>
        <v>0</v>
      </c>
      <c r="F50" s="629">
        <f t="shared" si="1"/>
        <v>0</v>
      </c>
      <c r="G50" s="629">
        <f t="shared" si="1"/>
        <v>3211</v>
      </c>
      <c r="H50" s="629">
        <f t="shared" si="1"/>
        <v>0</v>
      </c>
      <c r="I50" s="629">
        <f t="shared" si="1"/>
        <v>0</v>
      </c>
      <c r="J50" s="629">
        <f t="shared" si="1"/>
        <v>41438</v>
      </c>
      <c r="K50" s="629">
        <f t="shared" si="1"/>
        <v>41438</v>
      </c>
      <c r="L50" s="629">
        <f t="shared" si="1"/>
        <v>0</v>
      </c>
      <c r="M50" s="629">
        <f t="shared" si="1"/>
        <v>0</v>
      </c>
      <c r="N50" s="643"/>
    </row>
    <row r="51" spans="1:14" ht="15.75" customHeight="1" thickBot="1">
      <c r="A51" s="644" t="s">
        <v>11</v>
      </c>
      <c r="B51" s="629">
        <f>B46+B50</f>
        <v>380503</v>
      </c>
      <c r="C51" s="629">
        <f t="shared" ref="C51:M51" si="2">C46+C50</f>
        <v>0</v>
      </c>
      <c r="D51" s="629">
        <f t="shared" si="2"/>
        <v>170</v>
      </c>
      <c r="E51" s="629">
        <f t="shared" si="2"/>
        <v>1533</v>
      </c>
      <c r="F51" s="629">
        <f t="shared" si="2"/>
        <v>316</v>
      </c>
      <c r="G51" s="629">
        <f t="shared" si="2"/>
        <v>433014</v>
      </c>
      <c r="H51" s="629">
        <f t="shared" si="2"/>
        <v>228</v>
      </c>
      <c r="I51" s="629">
        <f t="shared" si="2"/>
        <v>48</v>
      </c>
      <c r="J51" s="629">
        <f t="shared" si="2"/>
        <v>902454</v>
      </c>
      <c r="K51" s="629">
        <f t="shared" si="2"/>
        <v>884148</v>
      </c>
      <c r="L51" s="629">
        <f t="shared" si="2"/>
        <v>8</v>
      </c>
      <c r="M51" s="629">
        <f t="shared" si="2"/>
        <v>18298</v>
      </c>
      <c r="N51" s="643"/>
    </row>
  </sheetData>
  <mergeCells count="15">
    <mergeCell ref="H3:H4"/>
    <mergeCell ref="M3:M4"/>
    <mergeCell ref="A2:A4"/>
    <mergeCell ref="B2:H2"/>
    <mergeCell ref="B3:B4"/>
    <mergeCell ref="C3:C4"/>
    <mergeCell ref="D3:D4"/>
    <mergeCell ref="E3:E4"/>
    <mergeCell ref="F3:F4"/>
    <mergeCell ref="G3:G4"/>
    <mergeCell ref="I3:I4"/>
    <mergeCell ref="J3:J4"/>
    <mergeCell ref="K3:K4"/>
    <mergeCell ref="L3:L4"/>
    <mergeCell ref="K2:M2"/>
  </mergeCells>
  <phoneticPr fontId="2"/>
  <pageMargins left="0.78740157480314965" right="0.78740157480314965" top="0.78740157480314965" bottom="0.78740157480314965" header="0.51181102362204722" footer="0.51181102362204722"/>
  <pageSetup paperSize="9" scale="96" firstPageNumber="46" fitToWidth="2" orientation="portrait" useFirstPageNumber="1" r:id="rId1"/>
  <headerFooter alignWithMargins="0">
    <oddFooter>&amp;C&amp;"ＭＳ 明朝,標準"&amp;12&amp;P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HL52"/>
  <sheetViews>
    <sheetView view="pageBreakPreview" zoomScale="64" zoomScaleNormal="75" zoomScaleSheetLayoutView="64" workbookViewId="0">
      <selection activeCell="T39" sqref="T39"/>
    </sheetView>
  </sheetViews>
  <sheetFormatPr defaultColWidth="9" defaultRowHeight="13"/>
  <cols>
    <col min="1" max="1" width="10.36328125" style="10" customWidth="1"/>
    <col min="2" max="2" width="11" style="13" hidden="1" customWidth="1"/>
    <col min="3" max="3" width="11" style="13" customWidth="1"/>
    <col min="4" max="4" width="10.6328125" style="1" bestFit="1" customWidth="1"/>
    <col min="5" max="5" width="25.6328125" style="1" customWidth="1"/>
    <col min="6" max="6" width="13.7265625" style="1" customWidth="1"/>
    <col min="7" max="7" width="9.08984375" style="1" customWidth="1"/>
    <col min="8" max="8" width="21.36328125" style="1" customWidth="1"/>
    <col min="9" max="9" width="22.08984375" style="1" customWidth="1"/>
    <col min="10" max="10" width="18.08984375" style="1" customWidth="1"/>
    <col min="11" max="11" width="4.453125" style="1" customWidth="1"/>
    <col min="12" max="14" width="4.7265625" style="1" customWidth="1"/>
    <col min="15" max="15" width="5.08984375" style="1" bestFit="1" customWidth="1"/>
    <col min="16" max="16" width="7.90625" style="1" customWidth="1"/>
    <col min="17" max="17" width="9.7265625" style="1" customWidth="1"/>
    <col min="18" max="18" width="8.6328125" style="1" customWidth="1"/>
    <col min="19" max="19" width="10.6328125" style="1" customWidth="1"/>
    <col min="20" max="20" width="47.08984375" style="1" customWidth="1"/>
    <col min="21" max="16384" width="9" style="1"/>
  </cols>
  <sheetData>
    <row r="1" spans="1:220" ht="14.5" thickBot="1">
      <c r="A1" s="71" t="s">
        <v>141</v>
      </c>
      <c r="T1" s="10" t="str">
        <f>蔵書Ⅰ!R1</f>
        <v>令和8年3月31日現在</v>
      </c>
    </row>
    <row r="2" spans="1:220" ht="14.15" customHeight="1">
      <c r="A2" s="1090" t="s">
        <v>0</v>
      </c>
      <c r="B2" s="1080" t="s">
        <v>102</v>
      </c>
      <c r="C2" s="1082" t="s">
        <v>102</v>
      </c>
      <c r="D2" s="1093" t="s">
        <v>331</v>
      </c>
      <c r="E2" s="1094"/>
      <c r="F2" s="1094"/>
      <c r="G2" s="1095"/>
      <c r="H2" s="110" t="s">
        <v>179</v>
      </c>
      <c r="I2" s="111" t="s">
        <v>180</v>
      </c>
      <c r="J2" s="110" t="s">
        <v>181</v>
      </c>
      <c r="K2" s="1098" t="s">
        <v>333</v>
      </c>
      <c r="L2" s="1099"/>
      <c r="M2" s="1099"/>
      <c r="N2" s="1100"/>
      <c r="O2" s="112" t="s">
        <v>103</v>
      </c>
      <c r="P2" s="113"/>
      <c r="Q2" s="114" t="s">
        <v>185</v>
      </c>
      <c r="R2" s="115" t="s">
        <v>104</v>
      </c>
      <c r="S2" s="115" t="s">
        <v>182</v>
      </c>
      <c r="T2" s="116"/>
      <c r="CW2" s="4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HL2" s="6"/>
    </row>
    <row r="3" spans="1:220" ht="14.15" customHeight="1">
      <c r="A3" s="1091"/>
      <c r="B3" s="1081"/>
      <c r="C3" s="1083"/>
      <c r="D3" s="1096" t="s">
        <v>183</v>
      </c>
      <c r="E3" s="1096" t="s">
        <v>267</v>
      </c>
      <c r="F3" s="1085" t="s">
        <v>184</v>
      </c>
      <c r="G3" s="1087" t="s">
        <v>332</v>
      </c>
      <c r="H3" s="7"/>
      <c r="I3" s="14"/>
      <c r="J3" s="7"/>
      <c r="K3" s="15"/>
      <c r="L3" s="1087" t="s">
        <v>105</v>
      </c>
      <c r="M3" s="1089" t="s">
        <v>106</v>
      </c>
      <c r="N3" s="1101" t="s">
        <v>107</v>
      </c>
      <c r="O3" s="16" t="s">
        <v>63</v>
      </c>
      <c r="P3" s="1078" t="s">
        <v>108</v>
      </c>
      <c r="Q3" s="17" t="s">
        <v>109</v>
      </c>
      <c r="R3" s="117" t="s">
        <v>110</v>
      </c>
      <c r="S3" s="73" t="s">
        <v>110</v>
      </c>
      <c r="T3" s="118" t="s">
        <v>20</v>
      </c>
      <c r="CW3" s="4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HL3" s="6"/>
    </row>
    <row r="4" spans="1:220" ht="14.15" customHeight="1">
      <c r="A4" s="1092"/>
      <c r="B4" s="1081"/>
      <c r="C4" s="1084"/>
      <c r="D4" s="1097"/>
      <c r="E4" s="1097"/>
      <c r="F4" s="1086"/>
      <c r="G4" s="1088"/>
      <c r="H4" s="55"/>
      <c r="I4" s="56"/>
      <c r="J4" s="60" t="s">
        <v>111</v>
      </c>
      <c r="K4" s="56"/>
      <c r="L4" s="1088"/>
      <c r="M4" s="1084"/>
      <c r="N4" s="1102"/>
      <c r="O4" s="59"/>
      <c r="P4" s="1079"/>
      <c r="Q4" s="57" t="s">
        <v>112</v>
      </c>
      <c r="R4" s="58"/>
      <c r="S4" s="59"/>
      <c r="T4" s="119"/>
      <c r="CW4" s="4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HL4" s="6"/>
    </row>
    <row r="5" spans="1:220" ht="32.15" customHeight="1">
      <c r="A5" s="316" t="s">
        <v>254</v>
      </c>
      <c r="B5" s="360" t="s">
        <v>255</v>
      </c>
      <c r="C5" s="360">
        <v>43831</v>
      </c>
      <c r="D5" s="361" t="s">
        <v>418</v>
      </c>
      <c r="E5" s="362" t="s">
        <v>136</v>
      </c>
      <c r="F5" s="363"/>
      <c r="G5" s="363" t="s">
        <v>136</v>
      </c>
      <c r="H5" s="364" t="s">
        <v>136</v>
      </c>
      <c r="I5" s="365" t="s">
        <v>419</v>
      </c>
      <c r="J5" s="362" t="s">
        <v>420</v>
      </c>
      <c r="K5" s="363" t="s">
        <v>421</v>
      </c>
      <c r="L5" s="363" t="s">
        <v>421</v>
      </c>
      <c r="M5" s="363" t="s">
        <v>421</v>
      </c>
      <c r="N5" s="363" t="s">
        <v>422</v>
      </c>
      <c r="O5" s="366">
        <v>104</v>
      </c>
      <c r="P5" s="366">
        <v>24</v>
      </c>
      <c r="Q5" s="366">
        <v>2</v>
      </c>
      <c r="R5" s="366">
        <v>3955</v>
      </c>
      <c r="S5" s="366">
        <v>27940</v>
      </c>
      <c r="T5" s="367"/>
    </row>
    <row r="6" spans="1:220" ht="21" customHeight="1">
      <c r="A6" s="90" t="s">
        <v>249</v>
      </c>
      <c r="B6" s="368"/>
      <c r="C6" s="369"/>
      <c r="D6" s="370"/>
      <c r="E6" s="371"/>
      <c r="F6" s="371"/>
      <c r="G6" s="371"/>
      <c r="H6" s="372"/>
      <c r="I6" s="372"/>
      <c r="J6" s="372"/>
      <c r="K6" s="373"/>
      <c r="L6" s="373"/>
      <c r="M6" s="373"/>
      <c r="N6" s="373"/>
      <c r="O6" s="374"/>
      <c r="P6" s="375"/>
      <c r="Q6" s="375"/>
      <c r="R6" s="376"/>
      <c r="S6" s="374"/>
      <c r="T6" s="83" t="s">
        <v>554</v>
      </c>
    </row>
    <row r="7" spans="1:220" ht="21" customHeight="1">
      <c r="A7" s="90" t="s">
        <v>251</v>
      </c>
      <c r="B7" s="377"/>
      <c r="C7" s="377"/>
      <c r="D7" s="378"/>
      <c r="E7" s="379"/>
      <c r="F7" s="379"/>
      <c r="G7" s="379"/>
      <c r="H7" s="380"/>
      <c r="I7" s="380"/>
      <c r="J7" s="380"/>
      <c r="K7" s="381"/>
      <c r="L7" s="381"/>
      <c r="M7" s="381"/>
      <c r="N7" s="381"/>
      <c r="O7" s="382"/>
      <c r="P7" s="382"/>
      <c r="Q7" s="382"/>
      <c r="R7" s="382"/>
      <c r="S7" s="382"/>
      <c r="T7" s="83" t="s">
        <v>554</v>
      </c>
    </row>
    <row r="8" spans="1:220" ht="21" customHeight="1">
      <c r="A8" s="90" t="s">
        <v>399</v>
      </c>
      <c r="B8" s="377">
        <v>40603</v>
      </c>
      <c r="C8" s="377">
        <v>44743</v>
      </c>
      <c r="D8" s="378" t="s">
        <v>426</v>
      </c>
      <c r="E8" s="379" t="s">
        <v>427</v>
      </c>
      <c r="F8" s="380" t="s">
        <v>428</v>
      </c>
      <c r="G8" s="379" t="s">
        <v>429</v>
      </c>
      <c r="H8" s="380" t="s">
        <v>430</v>
      </c>
      <c r="I8" s="380" t="s">
        <v>431</v>
      </c>
      <c r="J8" s="383" t="s">
        <v>432</v>
      </c>
      <c r="K8" s="381" t="s">
        <v>421</v>
      </c>
      <c r="L8" s="381" t="s">
        <v>421</v>
      </c>
      <c r="M8" s="381" t="s">
        <v>421</v>
      </c>
      <c r="N8" s="381" t="s">
        <v>433</v>
      </c>
      <c r="O8" s="382">
        <v>148</v>
      </c>
      <c r="P8" s="382">
        <v>32</v>
      </c>
      <c r="Q8" s="382">
        <v>6</v>
      </c>
      <c r="R8" s="382">
        <v>35856</v>
      </c>
      <c r="S8" s="382">
        <v>62042</v>
      </c>
      <c r="T8" s="384"/>
    </row>
    <row r="9" spans="1:220" ht="21" customHeight="1">
      <c r="A9" s="90" t="s">
        <v>400</v>
      </c>
      <c r="B9" s="377"/>
      <c r="C9" s="377"/>
      <c r="D9" s="378"/>
      <c r="E9" s="379"/>
      <c r="F9" s="379"/>
      <c r="G9" s="379"/>
      <c r="H9" s="380"/>
      <c r="I9" s="380"/>
      <c r="J9" s="380"/>
      <c r="K9" s="381"/>
      <c r="L9" s="381"/>
      <c r="M9" s="381"/>
      <c r="N9" s="381"/>
      <c r="O9" s="382"/>
      <c r="P9" s="382"/>
      <c r="Q9" s="382"/>
      <c r="R9" s="382"/>
      <c r="S9" s="382"/>
      <c r="T9" s="384" t="s">
        <v>554</v>
      </c>
    </row>
    <row r="10" spans="1:220" ht="21" customHeight="1">
      <c r="A10" s="316" t="s">
        <v>131</v>
      </c>
      <c r="B10" s="400"/>
      <c r="C10" s="400"/>
      <c r="D10" s="401"/>
      <c r="E10" s="402"/>
      <c r="F10" s="402"/>
      <c r="G10" s="402"/>
      <c r="H10" s="362"/>
      <c r="I10" s="362"/>
      <c r="J10" s="362"/>
      <c r="K10" s="363"/>
      <c r="L10" s="363"/>
      <c r="M10" s="363"/>
      <c r="N10" s="363"/>
      <c r="O10" s="366"/>
      <c r="P10" s="366"/>
      <c r="Q10" s="366"/>
      <c r="R10" s="366"/>
      <c r="S10" s="366"/>
      <c r="T10" s="403" t="s">
        <v>554</v>
      </c>
    </row>
    <row r="11" spans="1:220" ht="21" customHeight="1">
      <c r="A11" s="90" t="s">
        <v>132</v>
      </c>
      <c r="B11" s="377"/>
      <c r="C11" s="377"/>
      <c r="D11" s="378"/>
      <c r="E11" s="379"/>
      <c r="F11" s="379"/>
      <c r="G11" s="379"/>
      <c r="H11" s="380"/>
      <c r="I11" s="380"/>
      <c r="J11" s="380"/>
      <c r="K11" s="381"/>
      <c r="L11" s="381"/>
      <c r="M11" s="381"/>
      <c r="N11" s="381"/>
      <c r="O11" s="382"/>
      <c r="P11" s="382"/>
      <c r="Q11" s="382"/>
      <c r="R11" s="404"/>
      <c r="S11" s="405"/>
      <c r="T11" s="406" t="s">
        <v>554</v>
      </c>
      <c r="U11" s="42"/>
    </row>
    <row r="12" spans="1:220" ht="21" customHeight="1">
      <c r="A12" s="90" t="s">
        <v>135</v>
      </c>
      <c r="B12" s="407"/>
      <c r="C12" s="377"/>
      <c r="D12" s="378"/>
      <c r="E12" s="379"/>
      <c r="F12" s="379"/>
      <c r="G12" s="379"/>
      <c r="H12" s="380"/>
      <c r="I12" s="380"/>
      <c r="J12" s="380"/>
      <c r="K12" s="381"/>
      <c r="L12" s="381"/>
      <c r="M12" s="381"/>
      <c r="N12" s="381"/>
      <c r="O12" s="382"/>
      <c r="P12" s="382"/>
      <c r="Q12" s="382"/>
      <c r="R12" s="404"/>
      <c r="S12" s="405"/>
      <c r="T12" s="406" t="s">
        <v>554</v>
      </c>
      <c r="U12" s="42"/>
    </row>
    <row r="13" spans="1:220" ht="21" customHeight="1">
      <c r="A13" s="90" t="s">
        <v>206</v>
      </c>
      <c r="B13" s="407"/>
      <c r="C13" s="377"/>
      <c r="D13" s="378"/>
      <c r="E13" s="379"/>
      <c r="F13" s="379"/>
      <c r="G13" s="379"/>
      <c r="H13" s="380"/>
      <c r="I13" s="380"/>
      <c r="J13" s="380"/>
      <c r="K13" s="381"/>
      <c r="L13" s="381"/>
      <c r="M13" s="381"/>
      <c r="N13" s="381"/>
      <c r="O13" s="382"/>
      <c r="P13" s="382"/>
      <c r="Q13" s="382"/>
      <c r="R13" s="404"/>
      <c r="S13" s="405"/>
      <c r="T13" s="406" t="s">
        <v>554</v>
      </c>
    </row>
    <row r="14" spans="1:220" ht="21" customHeight="1">
      <c r="A14" s="442" t="s">
        <v>133</v>
      </c>
      <c r="B14" s="461">
        <v>38991</v>
      </c>
      <c r="C14" s="461">
        <v>44835</v>
      </c>
      <c r="D14" s="462" t="s">
        <v>436</v>
      </c>
      <c r="E14" s="463" t="s">
        <v>437</v>
      </c>
      <c r="F14" s="463"/>
      <c r="G14" s="463"/>
      <c r="H14" s="464"/>
      <c r="I14" s="464" t="s">
        <v>438</v>
      </c>
      <c r="J14" s="464" t="s">
        <v>439</v>
      </c>
      <c r="K14" s="465" t="s">
        <v>421</v>
      </c>
      <c r="L14" s="465" t="s">
        <v>421</v>
      </c>
      <c r="M14" s="465" t="s">
        <v>421</v>
      </c>
      <c r="N14" s="465" t="s">
        <v>422</v>
      </c>
      <c r="O14" s="466">
        <v>16</v>
      </c>
      <c r="P14" s="466">
        <v>4</v>
      </c>
      <c r="Q14" s="466">
        <v>5</v>
      </c>
      <c r="R14" s="466">
        <v>42</v>
      </c>
      <c r="S14" s="466">
        <v>13606</v>
      </c>
      <c r="T14" s="467"/>
    </row>
    <row r="15" spans="1:220" ht="21" customHeight="1">
      <c r="A15" s="316" t="s">
        <v>401</v>
      </c>
      <c r="B15" s="360">
        <v>40725</v>
      </c>
      <c r="C15" s="360">
        <v>44835</v>
      </c>
      <c r="D15" s="401" t="s">
        <v>436</v>
      </c>
      <c r="E15" s="402" t="s">
        <v>437</v>
      </c>
      <c r="F15" s="402"/>
      <c r="G15" s="402"/>
      <c r="H15" s="362"/>
      <c r="I15" s="362" t="s">
        <v>438</v>
      </c>
      <c r="J15" s="362" t="s">
        <v>439</v>
      </c>
      <c r="K15" s="363" t="s">
        <v>421</v>
      </c>
      <c r="L15" s="363" t="s">
        <v>421</v>
      </c>
      <c r="M15" s="363" t="s">
        <v>421</v>
      </c>
      <c r="N15" s="363" t="s">
        <v>422</v>
      </c>
      <c r="O15" s="366">
        <v>5</v>
      </c>
      <c r="P15" s="366">
        <v>2</v>
      </c>
      <c r="Q15" s="366">
        <v>1</v>
      </c>
      <c r="R15" s="366"/>
      <c r="S15" s="366"/>
      <c r="T15" s="468" t="s">
        <v>554</v>
      </c>
    </row>
    <row r="16" spans="1:220" ht="21" customHeight="1">
      <c r="A16" s="90" t="s">
        <v>402</v>
      </c>
      <c r="B16" s="407"/>
      <c r="C16" s="407">
        <v>45996</v>
      </c>
      <c r="D16" s="378" t="s">
        <v>418</v>
      </c>
      <c r="E16" s="379" t="s">
        <v>437</v>
      </c>
      <c r="F16" s="371"/>
      <c r="G16" s="379"/>
      <c r="H16" s="372"/>
      <c r="I16" s="372" t="s">
        <v>442</v>
      </c>
      <c r="J16" s="372" t="s">
        <v>439</v>
      </c>
      <c r="K16" s="373" t="s">
        <v>421</v>
      </c>
      <c r="L16" s="373" t="s">
        <v>421</v>
      </c>
      <c r="M16" s="373" t="s">
        <v>421</v>
      </c>
      <c r="N16" s="495" t="s">
        <v>422</v>
      </c>
      <c r="O16" s="404">
        <v>20</v>
      </c>
      <c r="P16" s="404">
        <v>5</v>
      </c>
      <c r="Q16" s="404">
        <v>2</v>
      </c>
      <c r="R16" s="404">
        <v>6600</v>
      </c>
      <c r="S16" s="404">
        <v>6906</v>
      </c>
      <c r="T16" s="406" t="s">
        <v>443</v>
      </c>
    </row>
    <row r="17" spans="1:21" ht="21" customHeight="1">
      <c r="A17" s="90" t="s">
        <v>218</v>
      </c>
      <c r="B17" s="407"/>
      <c r="C17" s="407">
        <v>45996</v>
      </c>
      <c r="D17" s="378" t="s">
        <v>418</v>
      </c>
      <c r="E17" s="379" t="s">
        <v>437</v>
      </c>
      <c r="F17" s="379"/>
      <c r="G17" s="379"/>
      <c r="H17" s="380"/>
      <c r="I17" s="380" t="s">
        <v>442</v>
      </c>
      <c r="J17" s="380" t="s">
        <v>439</v>
      </c>
      <c r="K17" s="381" t="s">
        <v>421</v>
      </c>
      <c r="L17" s="381" t="s">
        <v>421</v>
      </c>
      <c r="M17" s="381" t="s">
        <v>421</v>
      </c>
      <c r="N17" s="381" t="s">
        <v>422</v>
      </c>
      <c r="O17" s="382">
        <v>6</v>
      </c>
      <c r="P17" s="382">
        <v>2</v>
      </c>
      <c r="Q17" s="382">
        <v>1</v>
      </c>
      <c r="R17" s="382">
        <v>0</v>
      </c>
      <c r="S17" s="382">
        <v>0</v>
      </c>
      <c r="T17" s="384" t="s">
        <v>445</v>
      </c>
    </row>
    <row r="18" spans="1:21" ht="21" customHeight="1">
      <c r="A18" s="90" t="s">
        <v>403</v>
      </c>
      <c r="B18" s="407"/>
      <c r="C18" s="407">
        <v>45996</v>
      </c>
      <c r="D18" s="378" t="s">
        <v>418</v>
      </c>
      <c r="E18" s="379" t="s">
        <v>437</v>
      </c>
      <c r="F18" s="379"/>
      <c r="G18" s="379"/>
      <c r="H18" s="380"/>
      <c r="I18" s="380" t="s">
        <v>442</v>
      </c>
      <c r="J18" s="380" t="s">
        <v>439</v>
      </c>
      <c r="K18" s="381" t="s">
        <v>421</v>
      </c>
      <c r="L18" s="381" t="s">
        <v>421</v>
      </c>
      <c r="M18" s="381" t="s">
        <v>421</v>
      </c>
      <c r="N18" s="381" t="s">
        <v>422</v>
      </c>
      <c r="O18" s="382">
        <v>8</v>
      </c>
      <c r="P18" s="382">
        <v>2</v>
      </c>
      <c r="Q18" s="382">
        <v>1</v>
      </c>
      <c r="R18" s="382">
        <v>0</v>
      </c>
      <c r="S18" s="382">
        <v>0</v>
      </c>
      <c r="T18" s="384" t="s">
        <v>445</v>
      </c>
    </row>
    <row r="19" spans="1:21" ht="21" customHeight="1">
      <c r="A19" s="442" t="s">
        <v>217</v>
      </c>
      <c r="B19" s="461"/>
      <c r="C19" s="461">
        <v>45996</v>
      </c>
      <c r="D19" s="462" t="s">
        <v>418</v>
      </c>
      <c r="E19" s="463" t="s">
        <v>437</v>
      </c>
      <c r="F19" s="463"/>
      <c r="G19" s="463"/>
      <c r="H19" s="464"/>
      <c r="I19" s="464" t="s">
        <v>442</v>
      </c>
      <c r="J19" s="464" t="s">
        <v>439</v>
      </c>
      <c r="K19" s="465" t="s">
        <v>421</v>
      </c>
      <c r="L19" s="465" t="s">
        <v>421</v>
      </c>
      <c r="M19" s="465" t="s">
        <v>421</v>
      </c>
      <c r="N19" s="465" t="s">
        <v>422</v>
      </c>
      <c r="O19" s="466">
        <v>8</v>
      </c>
      <c r="P19" s="466">
        <v>2</v>
      </c>
      <c r="Q19" s="466">
        <v>1</v>
      </c>
      <c r="R19" s="466">
        <v>0</v>
      </c>
      <c r="S19" s="466">
        <v>0</v>
      </c>
      <c r="T19" s="384" t="s">
        <v>445</v>
      </c>
    </row>
    <row r="20" spans="1:21" ht="21" customHeight="1">
      <c r="A20" s="316" t="s">
        <v>404</v>
      </c>
      <c r="B20" s="400" t="s">
        <v>256</v>
      </c>
      <c r="C20" s="400">
        <v>45624</v>
      </c>
      <c r="D20" s="370" t="s">
        <v>418</v>
      </c>
      <c r="E20" s="402" t="s">
        <v>448</v>
      </c>
      <c r="F20" s="402" t="s">
        <v>449</v>
      </c>
      <c r="G20" s="402" t="s">
        <v>450</v>
      </c>
      <c r="H20" s="362" t="s">
        <v>451</v>
      </c>
      <c r="I20" s="362" t="s">
        <v>442</v>
      </c>
      <c r="J20" s="791" t="s">
        <v>452</v>
      </c>
      <c r="K20" s="363" t="s">
        <v>421</v>
      </c>
      <c r="L20" s="363" t="s">
        <v>421</v>
      </c>
      <c r="M20" s="363" t="s">
        <v>421</v>
      </c>
      <c r="N20" s="363" t="s">
        <v>433</v>
      </c>
      <c r="O20" s="366">
        <v>26</v>
      </c>
      <c r="P20" s="366">
        <v>6</v>
      </c>
      <c r="Q20" s="366">
        <v>1</v>
      </c>
      <c r="R20" s="366">
        <v>13464</v>
      </c>
      <c r="S20" s="366">
        <v>14323</v>
      </c>
      <c r="T20" s="468"/>
    </row>
    <row r="21" spans="1:21" ht="21" customHeight="1">
      <c r="A21" s="90" t="s">
        <v>192</v>
      </c>
      <c r="B21" s="377" t="s">
        <v>257</v>
      </c>
      <c r="C21" s="377">
        <v>45624</v>
      </c>
      <c r="D21" s="370" t="s">
        <v>418</v>
      </c>
      <c r="E21" s="379" t="s">
        <v>448</v>
      </c>
      <c r="F21" s="379" t="s">
        <v>449</v>
      </c>
      <c r="G21" s="371" t="s">
        <v>450</v>
      </c>
      <c r="H21" s="380" t="s">
        <v>451</v>
      </c>
      <c r="I21" s="380" t="s">
        <v>442</v>
      </c>
      <c r="J21" s="791" t="s">
        <v>452</v>
      </c>
      <c r="K21" s="381" t="s">
        <v>421</v>
      </c>
      <c r="L21" s="381" t="s">
        <v>421</v>
      </c>
      <c r="M21" s="381" t="s">
        <v>421</v>
      </c>
      <c r="N21" s="381" t="s">
        <v>454</v>
      </c>
      <c r="O21" s="382">
        <v>9</v>
      </c>
      <c r="P21" s="382">
        <v>2</v>
      </c>
      <c r="Q21" s="382">
        <v>1</v>
      </c>
      <c r="R21" s="382" t="s">
        <v>455</v>
      </c>
      <c r="S21" s="382" t="s">
        <v>456</v>
      </c>
      <c r="T21" s="384"/>
    </row>
    <row r="22" spans="1:21" ht="21" customHeight="1">
      <c r="A22" s="90" t="s">
        <v>194</v>
      </c>
      <c r="B22" s="533" t="s">
        <v>258</v>
      </c>
      <c r="C22" s="368">
        <v>45624</v>
      </c>
      <c r="D22" s="370" t="s">
        <v>418</v>
      </c>
      <c r="E22" s="371" t="s">
        <v>448</v>
      </c>
      <c r="F22" s="371" t="s">
        <v>449</v>
      </c>
      <c r="G22" s="371" t="s">
        <v>450</v>
      </c>
      <c r="H22" s="372" t="s">
        <v>451</v>
      </c>
      <c r="I22" s="380" t="s">
        <v>458</v>
      </c>
      <c r="J22" s="791" t="s">
        <v>452</v>
      </c>
      <c r="K22" s="373" t="s">
        <v>421</v>
      </c>
      <c r="L22" s="373" t="s">
        <v>421</v>
      </c>
      <c r="M22" s="373" t="s">
        <v>421</v>
      </c>
      <c r="N22" s="373" t="s">
        <v>433</v>
      </c>
      <c r="O22" s="404">
        <v>12</v>
      </c>
      <c r="P22" s="404">
        <v>5</v>
      </c>
      <c r="Q22" s="404">
        <v>1</v>
      </c>
      <c r="R22" s="404" t="s">
        <v>136</v>
      </c>
      <c r="S22" s="404" t="s">
        <v>136</v>
      </c>
      <c r="T22" s="406"/>
    </row>
    <row r="23" spans="1:21" ht="21" customHeight="1">
      <c r="A23" s="90" t="s">
        <v>405</v>
      </c>
      <c r="B23" s="533" t="s">
        <v>259</v>
      </c>
      <c r="C23" s="368">
        <v>45624</v>
      </c>
      <c r="D23" s="370" t="s">
        <v>418</v>
      </c>
      <c r="E23" s="371" t="s">
        <v>448</v>
      </c>
      <c r="F23" s="371" t="s">
        <v>449</v>
      </c>
      <c r="G23" s="792">
        <v>45624</v>
      </c>
      <c r="H23" s="372" t="s">
        <v>418</v>
      </c>
      <c r="I23" s="380" t="s">
        <v>448</v>
      </c>
      <c r="J23" s="380" t="s">
        <v>449</v>
      </c>
      <c r="K23" s="373" t="s">
        <v>421</v>
      </c>
      <c r="L23" s="373" t="s">
        <v>421</v>
      </c>
      <c r="M23" s="373" t="s">
        <v>421</v>
      </c>
      <c r="N23" s="373" t="s">
        <v>454</v>
      </c>
      <c r="O23" s="404">
        <v>9</v>
      </c>
      <c r="P23" s="404">
        <v>2</v>
      </c>
      <c r="Q23" s="404">
        <v>1</v>
      </c>
      <c r="R23" s="404" t="s">
        <v>461</v>
      </c>
      <c r="S23" s="404" t="s">
        <v>461</v>
      </c>
      <c r="T23" s="406"/>
    </row>
    <row r="24" spans="1:21" ht="21" customHeight="1">
      <c r="A24" s="90" t="s">
        <v>311</v>
      </c>
      <c r="B24" s="533" t="s">
        <v>259</v>
      </c>
      <c r="C24" s="368">
        <v>44531</v>
      </c>
      <c r="D24" s="370" t="s">
        <v>418</v>
      </c>
      <c r="E24" s="371" t="s">
        <v>462</v>
      </c>
      <c r="F24" s="371" t="s">
        <v>449</v>
      </c>
      <c r="G24" s="371" t="s">
        <v>463</v>
      </c>
      <c r="H24" s="372" t="s">
        <v>451</v>
      </c>
      <c r="I24" s="380" t="s">
        <v>464</v>
      </c>
      <c r="J24" s="372" t="s">
        <v>465</v>
      </c>
      <c r="K24" s="373" t="s">
        <v>421</v>
      </c>
      <c r="L24" s="373" t="s">
        <v>421</v>
      </c>
      <c r="M24" s="373" t="s">
        <v>421</v>
      </c>
      <c r="N24" s="373" t="s">
        <v>454</v>
      </c>
      <c r="O24" s="404">
        <v>15</v>
      </c>
      <c r="P24" s="404">
        <v>6</v>
      </c>
      <c r="Q24" s="404">
        <v>0</v>
      </c>
      <c r="R24" s="404">
        <v>0</v>
      </c>
      <c r="S24" s="404">
        <v>14652</v>
      </c>
      <c r="T24" s="406"/>
    </row>
    <row r="25" spans="1:21" ht="21" customHeight="1">
      <c r="A25" s="442" t="s">
        <v>195</v>
      </c>
      <c r="B25" s="461">
        <v>39995</v>
      </c>
      <c r="C25" s="461">
        <v>45627</v>
      </c>
      <c r="D25" s="462" t="s">
        <v>436</v>
      </c>
      <c r="E25" s="463" t="s">
        <v>437</v>
      </c>
      <c r="F25" s="464"/>
      <c r="G25" s="463" t="s">
        <v>136</v>
      </c>
      <c r="H25" s="464" t="s">
        <v>415</v>
      </c>
      <c r="I25" s="464" t="s">
        <v>470</v>
      </c>
      <c r="J25" s="464" t="s">
        <v>439</v>
      </c>
      <c r="K25" s="465" t="s">
        <v>421</v>
      </c>
      <c r="L25" s="465" t="s">
        <v>421</v>
      </c>
      <c r="M25" s="465" t="s">
        <v>421</v>
      </c>
      <c r="N25" s="465" t="s">
        <v>422</v>
      </c>
      <c r="O25" s="466">
        <v>25</v>
      </c>
      <c r="P25" s="466">
        <v>3</v>
      </c>
      <c r="Q25" s="466">
        <v>2</v>
      </c>
      <c r="R25" s="404" t="s">
        <v>136</v>
      </c>
      <c r="S25" s="466">
        <v>6406</v>
      </c>
      <c r="T25" s="467"/>
    </row>
    <row r="26" spans="1:21" ht="21" customHeight="1">
      <c r="A26" s="316" t="s">
        <v>196</v>
      </c>
      <c r="B26" s="400">
        <v>40238</v>
      </c>
      <c r="C26" s="400">
        <v>44409</v>
      </c>
      <c r="D26" s="401" t="s">
        <v>345</v>
      </c>
      <c r="E26" s="402" t="s">
        <v>345</v>
      </c>
      <c r="F26" s="402" t="s">
        <v>345</v>
      </c>
      <c r="G26" s="402" t="s">
        <v>345</v>
      </c>
      <c r="H26" s="362" t="s">
        <v>345</v>
      </c>
      <c r="I26" s="362" t="s">
        <v>471</v>
      </c>
      <c r="J26" s="362" t="s">
        <v>472</v>
      </c>
      <c r="K26" s="363" t="s">
        <v>421</v>
      </c>
      <c r="L26" s="363" t="s">
        <v>421</v>
      </c>
      <c r="M26" s="363" t="s">
        <v>421</v>
      </c>
      <c r="N26" s="363" t="s">
        <v>422</v>
      </c>
      <c r="O26" s="366">
        <v>11</v>
      </c>
      <c r="P26" s="366">
        <v>4</v>
      </c>
      <c r="Q26" s="366">
        <v>1</v>
      </c>
      <c r="R26" s="366" t="s">
        <v>345</v>
      </c>
      <c r="S26" s="366">
        <v>3562</v>
      </c>
      <c r="T26" s="468"/>
    </row>
    <row r="27" spans="1:21" ht="21" customHeight="1">
      <c r="A27" s="90" t="s">
        <v>197</v>
      </c>
      <c r="B27" s="369">
        <v>39875</v>
      </c>
      <c r="C27" s="369" t="s">
        <v>473</v>
      </c>
      <c r="D27" s="370" t="s">
        <v>436</v>
      </c>
      <c r="E27" s="379" t="s">
        <v>136</v>
      </c>
      <c r="F27" s="371"/>
      <c r="G27" s="379" t="s">
        <v>136</v>
      </c>
      <c r="H27" s="372" t="s">
        <v>474</v>
      </c>
      <c r="I27" s="380" t="s">
        <v>475</v>
      </c>
      <c r="J27" s="732" t="s">
        <v>476</v>
      </c>
      <c r="K27" s="373" t="s">
        <v>421</v>
      </c>
      <c r="L27" s="373" t="s">
        <v>421</v>
      </c>
      <c r="M27" s="373" t="s">
        <v>421</v>
      </c>
      <c r="N27" s="495" t="s">
        <v>422</v>
      </c>
      <c r="O27" s="404">
        <v>13</v>
      </c>
      <c r="P27" s="404">
        <v>4</v>
      </c>
      <c r="Q27" s="404">
        <v>1</v>
      </c>
      <c r="R27" s="404">
        <v>0</v>
      </c>
      <c r="S27" s="404">
        <v>11565</v>
      </c>
      <c r="T27" s="406" t="s">
        <v>477</v>
      </c>
    </row>
    <row r="28" spans="1:21" ht="21" customHeight="1">
      <c r="A28" s="90" t="s">
        <v>198</v>
      </c>
      <c r="B28" s="377" t="s">
        <v>260</v>
      </c>
      <c r="C28" s="377">
        <v>45352</v>
      </c>
      <c r="D28" s="378" t="s">
        <v>436</v>
      </c>
      <c r="E28" s="379" t="s">
        <v>479</v>
      </c>
      <c r="F28" s="379" t="s">
        <v>449</v>
      </c>
      <c r="G28" s="379" t="s">
        <v>480</v>
      </c>
      <c r="H28" s="380" t="s">
        <v>481</v>
      </c>
      <c r="I28" s="380" t="s">
        <v>475</v>
      </c>
      <c r="J28" s="380" t="s">
        <v>482</v>
      </c>
      <c r="K28" s="381" t="s">
        <v>421</v>
      </c>
      <c r="L28" s="381" t="s">
        <v>421</v>
      </c>
      <c r="M28" s="381" t="s">
        <v>421</v>
      </c>
      <c r="N28" s="381" t="s">
        <v>422</v>
      </c>
      <c r="O28" s="382">
        <v>3</v>
      </c>
      <c r="P28" s="382">
        <v>1</v>
      </c>
      <c r="Q28" s="382">
        <v>0</v>
      </c>
      <c r="R28" s="382">
        <v>0</v>
      </c>
      <c r="S28" s="382">
        <v>0</v>
      </c>
      <c r="T28" s="384" t="s">
        <v>478</v>
      </c>
    </row>
    <row r="29" spans="1:21" ht="21" customHeight="1">
      <c r="A29" s="90" t="s">
        <v>199</v>
      </c>
      <c r="B29" s="369">
        <v>40452</v>
      </c>
      <c r="C29" s="369">
        <v>45943</v>
      </c>
      <c r="D29" s="370" t="s">
        <v>483</v>
      </c>
      <c r="E29" s="371" t="s">
        <v>484</v>
      </c>
      <c r="F29" s="371" t="s">
        <v>449</v>
      </c>
      <c r="G29" s="371" t="s">
        <v>485</v>
      </c>
      <c r="H29" s="372" t="s">
        <v>474</v>
      </c>
      <c r="I29" s="372" t="s">
        <v>431</v>
      </c>
      <c r="J29" s="372" t="s">
        <v>486</v>
      </c>
      <c r="K29" s="373" t="s">
        <v>421</v>
      </c>
      <c r="L29" s="373" t="s">
        <v>421</v>
      </c>
      <c r="M29" s="373" t="s">
        <v>421</v>
      </c>
      <c r="N29" s="373" t="s">
        <v>422</v>
      </c>
      <c r="O29" s="404">
        <v>20</v>
      </c>
      <c r="P29" s="404">
        <v>10</v>
      </c>
      <c r="Q29" s="404">
        <v>2</v>
      </c>
      <c r="R29" s="404">
        <v>72562</v>
      </c>
      <c r="S29" s="404">
        <v>24959</v>
      </c>
      <c r="T29" s="406" t="s">
        <v>487</v>
      </c>
    </row>
    <row r="30" spans="1:21" ht="21" customHeight="1">
      <c r="A30" s="442" t="s">
        <v>200</v>
      </c>
      <c r="B30" s="461">
        <v>40164</v>
      </c>
      <c r="C30" s="461">
        <v>44903</v>
      </c>
      <c r="D30" s="462" t="s">
        <v>418</v>
      </c>
      <c r="E30" s="463" t="s">
        <v>437</v>
      </c>
      <c r="F30" s="463"/>
      <c r="G30" s="463"/>
      <c r="H30" s="464"/>
      <c r="I30" s="464" t="s">
        <v>458</v>
      </c>
      <c r="J30" s="580" t="s">
        <v>486</v>
      </c>
      <c r="K30" s="581" t="s">
        <v>421</v>
      </c>
      <c r="L30" s="581" t="s">
        <v>421</v>
      </c>
      <c r="M30" s="581" t="s">
        <v>421</v>
      </c>
      <c r="N30" s="581" t="s">
        <v>422</v>
      </c>
      <c r="O30" s="582">
        <v>9</v>
      </c>
      <c r="P30" s="582">
        <v>2</v>
      </c>
      <c r="Q30" s="582">
        <v>2</v>
      </c>
      <c r="R30" s="582">
        <v>0</v>
      </c>
      <c r="S30" s="582">
        <v>6594</v>
      </c>
      <c r="T30" s="583"/>
    </row>
    <row r="31" spans="1:21" ht="21" customHeight="1">
      <c r="A31" s="316" t="s">
        <v>201</v>
      </c>
      <c r="B31" s="360"/>
      <c r="C31" s="360">
        <v>43284</v>
      </c>
      <c r="D31" s="401" t="s">
        <v>436</v>
      </c>
      <c r="E31" s="402" t="s">
        <v>489</v>
      </c>
      <c r="F31" s="402" t="s">
        <v>449</v>
      </c>
      <c r="G31" s="584" t="s">
        <v>490</v>
      </c>
      <c r="H31" s="794" t="s">
        <v>491</v>
      </c>
      <c r="I31" s="585" t="s">
        <v>492</v>
      </c>
      <c r="J31" s="362"/>
      <c r="K31" s="363" t="s">
        <v>421</v>
      </c>
      <c r="L31" s="363" t="s">
        <v>421</v>
      </c>
      <c r="M31" s="363" t="s">
        <v>421</v>
      </c>
      <c r="N31" s="363" t="s">
        <v>422</v>
      </c>
      <c r="O31" s="366">
        <v>7</v>
      </c>
      <c r="P31" s="366">
        <v>1</v>
      </c>
      <c r="Q31" s="366">
        <v>1</v>
      </c>
      <c r="R31" s="366"/>
      <c r="S31" s="366">
        <v>5994</v>
      </c>
      <c r="T31" s="468"/>
    </row>
    <row r="32" spans="1:21" ht="21" customHeight="1">
      <c r="A32" s="90" t="s">
        <v>406</v>
      </c>
      <c r="B32" s="407">
        <v>40627</v>
      </c>
      <c r="C32" s="407">
        <v>45108</v>
      </c>
      <c r="D32" s="370" t="s">
        <v>436</v>
      </c>
      <c r="E32" s="371" t="s">
        <v>437</v>
      </c>
      <c r="F32" s="371"/>
      <c r="G32" s="586"/>
      <c r="H32" s="587"/>
      <c r="I32" s="587" t="s">
        <v>493</v>
      </c>
      <c r="J32" s="372" t="s">
        <v>486</v>
      </c>
      <c r="K32" s="373" t="s">
        <v>421</v>
      </c>
      <c r="L32" s="373" t="s">
        <v>421</v>
      </c>
      <c r="M32" s="373" t="s">
        <v>421</v>
      </c>
      <c r="N32" s="373" t="s">
        <v>422</v>
      </c>
      <c r="O32" s="404">
        <v>5</v>
      </c>
      <c r="P32" s="404">
        <v>1</v>
      </c>
      <c r="Q32" s="404">
        <v>1</v>
      </c>
      <c r="R32" s="382">
        <v>9220</v>
      </c>
      <c r="S32" s="382">
        <v>2864</v>
      </c>
      <c r="T32" s="406"/>
      <c r="U32" s="109"/>
    </row>
    <row r="33" spans="1:20" ht="42" customHeight="1">
      <c r="A33" s="90" t="s">
        <v>202</v>
      </c>
      <c r="B33" s="377" t="s">
        <v>261</v>
      </c>
      <c r="C33" s="377">
        <v>45200</v>
      </c>
      <c r="D33" s="378" t="s">
        <v>436</v>
      </c>
      <c r="E33" s="379" t="s">
        <v>437</v>
      </c>
      <c r="F33" s="379"/>
      <c r="G33" s="379"/>
      <c r="H33" s="380" t="s">
        <v>495</v>
      </c>
      <c r="I33" s="380" t="s">
        <v>496</v>
      </c>
      <c r="J33" s="380" t="s">
        <v>486</v>
      </c>
      <c r="K33" s="381" t="s">
        <v>421</v>
      </c>
      <c r="L33" s="381" t="s">
        <v>421</v>
      </c>
      <c r="M33" s="381" t="s">
        <v>421</v>
      </c>
      <c r="N33" s="381" t="s">
        <v>422</v>
      </c>
      <c r="O33" s="382">
        <v>16</v>
      </c>
      <c r="P33" s="382">
        <v>3</v>
      </c>
      <c r="Q33" s="382">
        <v>1</v>
      </c>
      <c r="R33" s="382">
        <v>0</v>
      </c>
      <c r="S33" s="404">
        <v>6058</v>
      </c>
      <c r="T33" s="592" t="s">
        <v>497</v>
      </c>
    </row>
    <row r="34" spans="1:20" ht="21" customHeight="1">
      <c r="A34" s="90" t="s">
        <v>203</v>
      </c>
      <c r="B34" s="377"/>
      <c r="C34" s="377">
        <v>45200</v>
      </c>
      <c r="D34" s="378" t="s">
        <v>436</v>
      </c>
      <c r="E34" s="379" t="s">
        <v>437</v>
      </c>
      <c r="F34" s="379"/>
      <c r="G34" s="379"/>
      <c r="H34" s="380" t="s">
        <v>495</v>
      </c>
      <c r="I34" s="380" t="s">
        <v>496</v>
      </c>
      <c r="J34" s="380" t="s">
        <v>486</v>
      </c>
      <c r="K34" s="381" t="s">
        <v>421</v>
      </c>
      <c r="L34" s="381" t="s">
        <v>421</v>
      </c>
      <c r="M34" s="381" t="s">
        <v>421</v>
      </c>
      <c r="N34" s="381" t="s">
        <v>422</v>
      </c>
      <c r="O34" s="382">
        <v>7</v>
      </c>
      <c r="P34" s="382">
        <v>1</v>
      </c>
      <c r="Q34" s="382">
        <v>1</v>
      </c>
      <c r="R34" s="404"/>
      <c r="S34" s="405"/>
      <c r="T34" s="406" t="s">
        <v>499</v>
      </c>
    </row>
    <row r="35" spans="1:20" ht="21" customHeight="1">
      <c r="A35" s="442" t="s">
        <v>205</v>
      </c>
      <c r="B35" s="593" t="s">
        <v>262</v>
      </c>
      <c r="C35" s="593">
        <v>44481</v>
      </c>
      <c r="D35" s="462" t="s">
        <v>436</v>
      </c>
      <c r="E35" s="463" t="s">
        <v>437</v>
      </c>
      <c r="F35" s="463" t="s">
        <v>449</v>
      </c>
      <c r="G35" s="463"/>
      <c r="H35" s="380"/>
      <c r="I35" s="464" t="s">
        <v>501</v>
      </c>
      <c r="J35" s="580" t="s">
        <v>502</v>
      </c>
      <c r="K35" s="581" t="s">
        <v>421</v>
      </c>
      <c r="L35" s="581" t="s">
        <v>421</v>
      </c>
      <c r="M35" s="581" t="s">
        <v>421</v>
      </c>
      <c r="N35" s="581" t="s">
        <v>422</v>
      </c>
      <c r="O35" s="582">
        <v>8</v>
      </c>
      <c r="P35" s="582">
        <v>2</v>
      </c>
      <c r="Q35" s="582">
        <v>0</v>
      </c>
      <c r="R35" s="582">
        <v>0</v>
      </c>
      <c r="S35" s="582">
        <v>0</v>
      </c>
      <c r="T35" s="583"/>
    </row>
    <row r="36" spans="1:20" ht="21" customHeight="1">
      <c r="A36" s="316" t="s">
        <v>269</v>
      </c>
      <c r="B36" s="400"/>
      <c r="C36" s="400" t="s">
        <v>537</v>
      </c>
      <c r="D36" s="401" t="s">
        <v>418</v>
      </c>
      <c r="E36" s="402" t="s">
        <v>538</v>
      </c>
      <c r="F36" s="402" t="s">
        <v>449</v>
      </c>
      <c r="G36" s="402"/>
      <c r="H36" s="362"/>
      <c r="I36" s="362" t="s">
        <v>539</v>
      </c>
      <c r="J36" s="596" t="s">
        <v>540</v>
      </c>
      <c r="K36" s="597" t="s">
        <v>421</v>
      </c>
      <c r="L36" s="597" t="s">
        <v>421</v>
      </c>
      <c r="M36" s="597" t="s">
        <v>506</v>
      </c>
      <c r="N36" s="597" t="s">
        <v>433</v>
      </c>
      <c r="O36" s="598">
        <v>3</v>
      </c>
      <c r="P36" s="598">
        <v>1</v>
      </c>
      <c r="Q36" s="598">
        <v>1</v>
      </c>
      <c r="R36" s="598">
        <v>603</v>
      </c>
      <c r="S36" s="598">
        <v>69</v>
      </c>
      <c r="T36" s="403"/>
    </row>
    <row r="37" spans="1:20" ht="21" customHeight="1">
      <c r="A37" s="90" t="s">
        <v>207</v>
      </c>
      <c r="B37" s="377"/>
      <c r="C37" s="377">
        <v>44652</v>
      </c>
      <c r="D37" s="378" t="s">
        <v>418</v>
      </c>
      <c r="E37" s="379" t="s">
        <v>503</v>
      </c>
      <c r="F37" s="379" t="s">
        <v>449</v>
      </c>
      <c r="G37" s="379" t="s">
        <v>504</v>
      </c>
      <c r="H37" s="380" t="s">
        <v>474</v>
      </c>
      <c r="I37" s="380" t="s">
        <v>505</v>
      </c>
      <c r="J37" s="380" t="s">
        <v>486</v>
      </c>
      <c r="K37" s="381" t="s">
        <v>421</v>
      </c>
      <c r="L37" s="381" t="s">
        <v>421</v>
      </c>
      <c r="M37" s="381" t="s">
        <v>506</v>
      </c>
      <c r="N37" s="381" t="s">
        <v>422</v>
      </c>
      <c r="O37" s="382">
        <v>6</v>
      </c>
      <c r="P37" s="382">
        <v>5</v>
      </c>
      <c r="Q37" s="382">
        <v>5</v>
      </c>
      <c r="R37" s="382">
        <v>2361</v>
      </c>
      <c r="S37" s="382">
        <v>614</v>
      </c>
      <c r="T37" s="384"/>
    </row>
    <row r="38" spans="1:20" ht="21" customHeight="1">
      <c r="A38" s="90" t="s">
        <v>211</v>
      </c>
      <c r="B38" s="377">
        <v>40864</v>
      </c>
      <c r="C38" s="852">
        <v>44835</v>
      </c>
      <c r="D38" s="853" t="s">
        <v>418</v>
      </c>
      <c r="E38" s="854" t="s">
        <v>559</v>
      </c>
      <c r="F38" s="854" t="s">
        <v>449</v>
      </c>
      <c r="G38" s="854" t="s">
        <v>560</v>
      </c>
      <c r="H38" s="855" t="s">
        <v>561</v>
      </c>
      <c r="I38" s="855" t="s">
        <v>562</v>
      </c>
      <c r="J38" s="855" t="s">
        <v>486</v>
      </c>
      <c r="K38" s="856" t="s">
        <v>421</v>
      </c>
      <c r="L38" s="856" t="s">
        <v>421</v>
      </c>
      <c r="M38" s="856" t="s">
        <v>421</v>
      </c>
      <c r="N38" s="856" t="s">
        <v>422</v>
      </c>
      <c r="O38" s="857">
        <v>5</v>
      </c>
      <c r="P38" s="857">
        <v>2</v>
      </c>
      <c r="Q38" s="857">
        <v>2</v>
      </c>
      <c r="R38" s="857">
        <v>18909</v>
      </c>
      <c r="S38" s="857">
        <v>1967</v>
      </c>
      <c r="T38" s="406"/>
    </row>
    <row r="39" spans="1:20" ht="36" customHeight="1">
      <c r="A39" s="601" t="s">
        <v>265</v>
      </c>
      <c r="B39" s="369">
        <v>39751</v>
      </c>
      <c r="C39" s="369">
        <v>45566</v>
      </c>
      <c r="D39" s="370" t="s">
        <v>418</v>
      </c>
      <c r="E39" s="371" t="s">
        <v>507</v>
      </c>
      <c r="F39" s="371" t="s">
        <v>449</v>
      </c>
      <c r="G39" s="610" t="s">
        <v>508</v>
      </c>
      <c r="H39" s="611" t="s">
        <v>509</v>
      </c>
      <c r="I39" s="372" t="s">
        <v>510</v>
      </c>
      <c r="J39" s="372" t="s">
        <v>486</v>
      </c>
      <c r="K39" s="373" t="s">
        <v>421</v>
      </c>
      <c r="L39" s="373" t="s">
        <v>421</v>
      </c>
      <c r="M39" s="373" t="s">
        <v>421</v>
      </c>
      <c r="N39" s="373" t="s">
        <v>433</v>
      </c>
      <c r="O39" s="404">
        <v>5</v>
      </c>
      <c r="P39" s="404">
        <v>3</v>
      </c>
      <c r="Q39" s="404">
        <v>0</v>
      </c>
      <c r="R39" s="404">
        <v>22176</v>
      </c>
      <c r="S39" s="404">
        <v>1452</v>
      </c>
      <c r="T39" s="406"/>
    </row>
    <row r="40" spans="1:20" ht="21" customHeight="1">
      <c r="A40" s="90" t="s">
        <v>216</v>
      </c>
      <c r="B40" s="533" t="s">
        <v>263</v>
      </c>
      <c r="C40" s="533" t="s">
        <v>512</v>
      </c>
      <c r="D40" s="370" t="s">
        <v>513</v>
      </c>
      <c r="E40" s="371"/>
      <c r="F40" s="371" t="s">
        <v>449</v>
      </c>
      <c r="G40" s="371"/>
      <c r="H40" s="372" t="s">
        <v>514</v>
      </c>
      <c r="I40" s="372" t="s">
        <v>515</v>
      </c>
      <c r="J40" s="372" t="s">
        <v>424</v>
      </c>
      <c r="K40" s="373" t="s">
        <v>506</v>
      </c>
      <c r="L40" s="373" t="s">
        <v>506</v>
      </c>
      <c r="M40" s="373" t="s">
        <v>506</v>
      </c>
      <c r="N40" s="373"/>
      <c r="O40" s="404">
        <v>0</v>
      </c>
      <c r="P40" s="404">
        <v>0</v>
      </c>
      <c r="Q40" s="404">
        <v>0</v>
      </c>
      <c r="R40" s="404"/>
      <c r="S40" s="404"/>
      <c r="T40" s="406"/>
    </row>
    <row r="41" spans="1:20" ht="21" customHeight="1">
      <c r="A41" s="316" t="s">
        <v>208</v>
      </c>
      <c r="B41" s="612">
        <v>39569</v>
      </c>
      <c r="C41" s="612">
        <v>45231</v>
      </c>
      <c r="D41" s="613" t="s">
        <v>436</v>
      </c>
      <c r="E41" s="614" t="s">
        <v>437</v>
      </c>
      <c r="F41" s="614" t="s">
        <v>449</v>
      </c>
      <c r="G41" s="614" t="s">
        <v>134</v>
      </c>
      <c r="H41" s="362" t="s">
        <v>134</v>
      </c>
      <c r="I41" s="596" t="s">
        <v>516</v>
      </c>
      <c r="J41" s="596" t="s">
        <v>517</v>
      </c>
      <c r="K41" s="597" t="s">
        <v>421</v>
      </c>
      <c r="L41" s="597" t="s">
        <v>421</v>
      </c>
      <c r="M41" s="597" t="s">
        <v>421</v>
      </c>
      <c r="N41" s="597" t="s">
        <v>422</v>
      </c>
      <c r="O41" s="598">
        <v>11</v>
      </c>
      <c r="P41" s="598">
        <v>3</v>
      </c>
      <c r="Q41" s="598">
        <v>1</v>
      </c>
      <c r="R41" s="598">
        <v>50</v>
      </c>
      <c r="S41" s="598">
        <v>4300</v>
      </c>
      <c r="T41" s="615" t="s">
        <v>518</v>
      </c>
    </row>
    <row r="42" spans="1:20" ht="21" customHeight="1">
      <c r="A42" s="90" t="s">
        <v>209</v>
      </c>
      <c r="B42" s="407">
        <v>38899</v>
      </c>
      <c r="C42" s="407">
        <v>45108</v>
      </c>
      <c r="D42" s="378" t="s">
        <v>436</v>
      </c>
      <c r="E42" s="379" t="s">
        <v>520</v>
      </c>
      <c r="F42" s="379" t="s">
        <v>449</v>
      </c>
      <c r="G42" s="379" t="s">
        <v>520</v>
      </c>
      <c r="H42" s="380" t="s">
        <v>520</v>
      </c>
      <c r="I42" s="380" t="s">
        <v>521</v>
      </c>
      <c r="J42" s="380" t="s">
        <v>522</v>
      </c>
      <c r="K42" s="381" t="s">
        <v>421</v>
      </c>
      <c r="L42" s="381" t="s">
        <v>421</v>
      </c>
      <c r="M42" s="381" t="s">
        <v>421</v>
      </c>
      <c r="N42" s="381" t="s">
        <v>422</v>
      </c>
      <c r="O42" s="382">
        <v>4</v>
      </c>
      <c r="P42" s="382">
        <v>1</v>
      </c>
      <c r="Q42" s="382">
        <v>0</v>
      </c>
      <c r="R42" s="382" t="s">
        <v>520</v>
      </c>
      <c r="S42" s="382">
        <v>2781</v>
      </c>
      <c r="T42" s="384" t="s">
        <v>523</v>
      </c>
    </row>
    <row r="43" spans="1:20" ht="21" customHeight="1">
      <c r="A43" s="90" t="s">
        <v>212</v>
      </c>
      <c r="B43" s="407">
        <v>40822</v>
      </c>
      <c r="C43" s="407">
        <v>45078</v>
      </c>
      <c r="D43" s="378" t="s">
        <v>436</v>
      </c>
      <c r="E43" s="379" t="s">
        <v>524</v>
      </c>
      <c r="F43" s="379" t="s">
        <v>449</v>
      </c>
      <c r="G43" s="379" t="s">
        <v>525</v>
      </c>
      <c r="H43" s="380" t="s">
        <v>526</v>
      </c>
      <c r="I43" s="380" t="s">
        <v>527</v>
      </c>
      <c r="J43" s="380" t="s">
        <v>486</v>
      </c>
      <c r="K43" s="381" t="s">
        <v>421</v>
      </c>
      <c r="L43" s="381" t="s">
        <v>421</v>
      </c>
      <c r="M43" s="381" t="s">
        <v>421</v>
      </c>
      <c r="N43" s="381" t="s">
        <v>422</v>
      </c>
      <c r="O43" s="382">
        <v>5</v>
      </c>
      <c r="P43" s="382">
        <v>0</v>
      </c>
      <c r="Q43" s="382">
        <v>2</v>
      </c>
      <c r="R43" s="382">
        <v>2130</v>
      </c>
      <c r="S43" s="404">
        <v>2394</v>
      </c>
      <c r="T43" s="406"/>
    </row>
    <row r="44" spans="1:20" ht="32.25" customHeight="1">
      <c r="A44" s="90" t="s">
        <v>210</v>
      </c>
      <c r="B44" s="407">
        <v>40213</v>
      </c>
      <c r="C44" s="407">
        <v>45689</v>
      </c>
      <c r="D44" s="378" t="s">
        <v>436</v>
      </c>
      <c r="E44" s="371" t="s">
        <v>528</v>
      </c>
      <c r="F44" s="371" t="s">
        <v>449</v>
      </c>
      <c r="G44" s="371" t="s">
        <v>485</v>
      </c>
      <c r="H44" s="732" t="s">
        <v>529</v>
      </c>
      <c r="I44" s="372" t="s">
        <v>530</v>
      </c>
      <c r="J44" s="380" t="s">
        <v>486</v>
      </c>
      <c r="K44" s="381" t="s">
        <v>421</v>
      </c>
      <c r="L44" s="381" t="s">
        <v>421</v>
      </c>
      <c r="M44" s="381" t="s">
        <v>421</v>
      </c>
      <c r="N44" s="381" t="s">
        <v>422</v>
      </c>
      <c r="O44" s="404">
        <v>10</v>
      </c>
      <c r="P44" s="404">
        <v>2</v>
      </c>
      <c r="Q44" s="404">
        <v>0</v>
      </c>
      <c r="R44" s="404" t="s">
        <v>136</v>
      </c>
      <c r="S44" s="404">
        <v>160</v>
      </c>
      <c r="T44" s="406"/>
    </row>
    <row r="45" spans="1:20" ht="21" customHeight="1" thickBot="1">
      <c r="A45" s="644" t="s">
        <v>213</v>
      </c>
      <c r="B45" s="733" t="s">
        <v>264</v>
      </c>
      <c r="C45" s="734">
        <v>45627</v>
      </c>
      <c r="D45" s="735" t="s">
        <v>436</v>
      </c>
      <c r="E45" s="736" t="s">
        <v>437</v>
      </c>
      <c r="F45" s="736" t="s">
        <v>449</v>
      </c>
      <c r="G45" s="736"/>
      <c r="H45" s="737"/>
      <c r="I45" s="737" t="s">
        <v>534</v>
      </c>
      <c r="J45" s="737" t="s">
        <v>535</v>
      </c>
      <c r="K45" s="738" t="s">
        <v>421</v>
      </c>
      <c r="L45" s="738" t="s">
        <v>421</v>
      </c>
      <c r="M45" s="738" t="s">
        <v>421</v>
      </c>
      <c r="N45" s="738" t="s">
        <v>422</v>
      </c>
      <c r="O45" s="739">
        <v>10</v>
      </c>
      <c r="P45" s="739">
        <v>2</v>
      </c>
      <c r="Q45" s="739">
        <v>1</v>
      </c>
      <c r="R45" s="739"/>
      <c r="S45" s="739">
        <v>3636</v>
      </c>
      <c r="T45" s="740"/>
    </row>
    <row r="46" spans="1:20" ht="21" customHeight="1" thickBot="1">
      <c r="A46" s="644" t="s">
        <v>48</v>
      </c>
      <c r="B46" s="741" t="s">
        <v>134</v>
      </c>
      <c r="C46" s="742" t="s">
        <v>134</v>
      </c>
      <c r="D46" s="743" t="s">
        <v>134</v>
      </c>
      <c r="E46" s="743" t="s">
        <v>134</v>
      </c>
      <c r="F46" s="743" t="s">
        <v>134</v>
      </c>
      <c r="G46" s="743" t="s">
        <v>134</v>
      </c>
      <c r="H46" s="744" t="s">
        <v>134</v>
      </c>
      <c r="I46" s="744" t="s">
        <v>134</v>
      </c>
      <c r="J46" s="744" t="s">
        <v>134</v>
      </c>
      <c r="K46" s="629">
        <f t="shared" ref="K46:P46" si="0">SUM(K5:K45)</f>
        <v>0</v>
      </c>
      <c r="L46" s="629">
        <f t="shared" si="0"/>
        <v>0</v>
      </c>
      <c r="M46" s="629">
        <f t="shared" si="0"/>
        <v>0</v>
      </c>
      <c r="N46" s="676">
        <f t="shared" si="0"/>
        <v>0</v>
      </c>
      <c r="O46" s="629">
        <f t="shared" si="0"/>
        <v>569</v>
      </c>
      <c r="P46" s="629">
        <f t="shared" si="0"/>
        <v>145</v>
      </c>
      <c r="Q46" s="629">
        <f t="shared" ref="Q46:S46" si="1">SUM(Q5:Q45)</f>
        <v>47</v>
      </c>
      <c r="R46" s="629">
        <f t="shared" si="1"/>
        <v>187928</v>
      </c>
      <c r="S46" s="629">
        <f t="shared" si="1"/>
        <v>224844</v>
      </c>
      <c r="T46" s="745"/>
    </row>
    <row r="47" spans="1:20" ht="21" customHeight="1">
      <c r="A47" s="650" t="s">
        <v>214</v>
      </c>
      <c r="B47" s="407">
        <v>38798</v>
      </c>
      <c r="C47" s="407">
        <v>45698</v>
      </c>
      <c r="D47" s="746" t="s">
        <v>546</v>
      </c>
      <c r="E47" s="746" t="s">
        <v>547</v>
      </c>
      <c r="F47" s="746" t="s">
        <v>449</v>
      </c>
      <c r="G47" s="746" t="s">
        <v>134</v>
      </c>
      <c r="H47" s="747" t="s">
        <v>548</v>
      </c>
      <c r="I47" s="747" t="s">
        <v>549</v>
      </c>
      <c r="J47" s="747" t="s">
        <v>550</v>
      </c>
      <c r="K47" s="748" t="s">
        <v>506</v>
      </c>
      <c r="L47" s="748" t="s">
        <v>506</v>
      </c>
      <c r="M47" s="748" t="s">
        <v>506</v>
      </c>
      <c r="N47" s="748" t="s">
        <v>433</v>
      </c>
      <c r="O47" s="749">
        <v>9</v>
      </c>
      <c r="P47" s="749">
        <v>0</v>
      </c>
      <c r="Q47" s="749">
        <v>0</v>
      </c>
      <c r="R47" s="749">
        <v>0</v>
      </c>
      <c r="S47" s="749">
        <v>0</v>
      </c>
      <c r="T47" s="750"/>
    </row>
    <row r="48" spans="1:20" ht="21" customHeight="1">
      <c r="A48" s="90" t="s">
        <v>215</v>
      </c>
      <c r="B48" s="377">
        <v>39173</v>
      </c>
      <c r="C48" s="377">
        <v>41913</v>
      </c>
      <c r="D48" s="379" t="s">
        <v>418</v>
      </c>
      <c r="E48" s="751" t="s">
        <v>542</v>
      </c>
      <c r="F48" s="379" t="s">
        <v>449</v>
      </c>
      <c r="G48" s="379" t="s">
        <v>543</v>
      </c>
      <c r="H48" s="380" t="s">
        <v>544</v>
      </c>
      <c r="I48" s="380" t="s">
        <v>545</v>
      </c>
      <c r="J48" s="380" t="s">
        <v>486</v>
      </c>
      <c r="K48" s="752" t="s">
        <v>421</v>
      </c>
      <c r="L48" s="752" t="s">
        <v>506</v>
      </c>
      <c r="M48" s="752" t="s">
        <v>506</v>
      </c>
      <c r="N48" s="752" t="s">
        <v>422</v>
      </c>
      <c r="O48" s="382">
        <v>12</v>
      </c>
      <c r="P48" s="382">
        <v>1</v>
      </c>
      <c r="Q48" s="382">
        <v>1</v>
      </c>
      <c r="R48" s="382">
        <v>40</v>
      </c>
      <c r="S48" s="404">
        <v>40</v>
      </c>
      <c r="T48" s="384"/>
    </row>
    <row r="49" spans="1:20" ht="21" customHeight="1" thickBot="1">
      <c r="A49" s="644" t="s">
        <v>170</v>
      </c>
      <c r="B49" s="753"/>
      <c r="C49" s="753">
        <v>44938</v>
      </c>
      <c r="D49" s="754" t="s">
        <v>436</v>
      </c>
      <c r="E49" s="754" t="s">
        <v>437</v>
      </c>
      <c r="F49" s="755" t="s">
        <v>428</v>
      </c>
      <c r="G49" s="754" t="s">
        <v>437</v>
      </c>
      <c r="H49" s="755" t="s">
        <v>451</v>
      </c>
      <c r="I49" s="755" t="s">
        <v>551</v>
      </c>
      <c r="J49" s="755" t="s">
        <v>552</v>
      </c>
      <c r="K49" s="756" t="s">
        <v>421</v>
      </c>
      <c r="L49" s="756" t="s">
        <v>421</v>
      </c>
      <c r="M49" s="756" t="s">
        <v>421</v>
      </c>
      <c r="N49" s="756" t="s">
        <v>422</v>
      </c>
      <c r="O49" s="757">
        <v>61</v>
      </c>
      <c r="P49" s="757">
        <v>12</v>
      </c>
      <c r="Q49" s="757">
        <v>3</v>
      </c>
      <c r="R49" s="757">
        <v>2200</v>
      </c>
      <c r="S49" s="757">
        <v>31353</v>
      </c>
      <c r="T49" s="758"/>
    </row>
    <row r="50" spans="1:20" ht="21" customHeight="1" thickBot="1">
      <c r="A50" s="655" t="s">
        <v>144</v>
      </c>
      <c r="B50" s="742" t="s">
        <v>134</v>
      </c>
      <c r="C50" s="742" t="s">
        <v>134</v>
      </c>
      <c r="D50" s="742" t="s">
        <v>134</v>
      </c>
      <c r="E50" s="742" t="s">
        <v>134</v>
      </c>
      <c r="F50" s="742" t="s">
        <v>134</v>
      </c>
      <c r="G50" s="742" t="s">
        <v>134</v>
      </c>
      <c r="H50" s="759" t="s">
        <v>134</v>
      </c>
      <c r="I50" s="759" t="s">
        <v>134</v>
      </c>
      <c r="J50" s="759" t="s">
        <v>134</v>
      </c>
      <c r="K50" s="619">
        <f>COUNTIF(K47:K49,"○")</f>
        <v>2</v>
      </c>
      <c r="L50" s="619">
        <f>COUNTIF(L47:L49,"○")</f>
        <v>1</v>
      </c>
      <c r="M50" s="619">
        <f>COUNTIF(M47:M49,"○")</f>
        <v>1</v>
      </c>
      <c r="N50" s="671"/>
      <c r="O50" s="619">
        <f>SUM(O47:O49)</f>
        <v>82</v>
      </c>
      <c r="P50" s="619">
        <f>SUM(P47:P49)</f>
        <v>13</v>
      </c>
      <c r="Q50" s="619">
        <f>SUM(Q47:Q49)</f>
        <v>4</v>
      </c>
      <c r="R50" s="619">
        <f>SUM(R47:R49)</f>
        <v>2240</v>
      </c>
      <c r="S50" s="619">
        <f>SUM(S47:S49)</f>
        <v>31393</v>
      </c>
      <c r="T50" s="760"/>
    </row>
    <row r="51" spans="1:20" ht="21" customHeight="1" thickBot="1">
      <c r="A51" s="644" t="s">
        <v>11</v>
      </c>
      <c r="B51" s="743" t="s">
        <v>134</v>
      </c>
      <c r="C51" s="743" t="s">
        <v>134</v>
      </c>
      <c r="D51" s="743" t="s">
        <v>134</v>
      </c>
      <c r="E51" s="743" t="s">
        <v>134</v>
      </c>
      <c r="F51" s="743" t="s">
        <v>134</v>
      </c>
      <c r="G51" s="743" t="s">
        <v>134</v>
      </c>
      <c r="H51" s="743" t="s">
        <v>134</v>
      </c>
      <c r="I51" s="743" t="s">
        <v>134</v>
      </c>
      <c r="J51" s="743" t="s">
        <v>134</v>
      </c>
      <c r="K51" s="629">
        <f>K46+K50</f>
        <v>2</v>
      </c>
      <c r="L51" s="629">
        <f>L46+L50</f>
        <v>1</v>
      </c>
      <c r="M51" s="629">
        <f>M46+M50</f>
        <v>1</v>
      </c>
      <c r="N51" s="676"/>
      <c r="O51" s="629">
        <f>O46+O50</f>
        <v>651</v>
      </c>
      <c r="P51" s="629">
        <f>P46+P50</f>
        <v>158</v>
      </c>
      <c r="Q51" s="629">
        <f>Q46+Q50</f>
        <v>51</v>
      </c>
      <c r="R51" s="629">
        <f>R46+R50</f>
        <v>190168</v>
      </c>
      <c r="S51" s="629">
        <f>S46+S50</f>
        <v>256237</v>
      </c>
      <c r="T51" s="745"/>
    </row>
    <row r="52" spans="1:20">
      <c r="B52" s="19"/>
      <c r="C52" s="19"/>
    </row>
  </sheetData>
  <mergeCells count="13">
    <mergeCell ref="A2:A4"/>
    <mergeCell ref="D2:G2"/>
    <mergeCell ref="E3:E4"/>
    <mergeCell ref="D3:D4"/>
    <mergeCell ref="K2:N2"/>
    <mergeCell ref="N3:N4"/>
    <mergeCell ref="P3:P4"/>
    <mergeCell ref="B2:B4"/>
    <mergeCell ref="C2:C4"/>
    <mergeCell ref="F3:F4"/>
    <mergeCell ref="G3:G4"/>
    <mergeCell ref="L3:L4"/>
    <mergeCell ref="M3:M4"/>
  </mergeCells>
  <phoneticPr fontId="2"/>
  <dataValidations disablePrompts="1" count="3">
    <dataValidation type="list" allowBlank="1" showInputMessage="1" showErrorMessage="1" sqref="N5" xr:uid="{00000000-0002-0000-0A00-000000000000}">
      <formula1>"館内,庁内,外部"</formula1>
    </dataValidation>
    <dataValidation type="list" allowBlank="1" showInputMessage="1" showErrorMessage="1" sqref="K5:M5" xr:uid="{00000000-0002-0000-0A00-000001000000}">
      <formula1>"○,×"</formula1>
    </dataValidation>
    <dataValidation type="list" allowBlank="1" showInputMessage="1" showErrorMessage="1" sqref="F5" xr:uid="{00000000-0002-0000-0A00-000002000000}">
      <formula1>"パソコン,ワークステーション,オフコン,汎用機"</formula1>
    </dataValidation>
  </dataValidations>
  <printOptions horizontalCentered="1"/>
  <pageMargins left="0.78740157480314965" right="0.78740157480314965" top="0.78740157480314965" bottom="0.78740157480314965" header="0.51181102362204722" footer="0.51181102362204722"/>
  <pageSetup paperSize="9" scale="63" firstPageNumber="48" fitToWidth="2" orientation="portrait" useFirstPageNumber="1" r:id="rId1"/>
  <headerFooter alignWithMargins="0">
    <oddFooter>&amp;C&amp;"ＭＳ 明朝,標準"&amp;18&amp;P</oddFooter>
  </headerFooter>
  <colBreaks count="1" manualBreakCount="1">
    <brk id="9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HH58"/>
  <sheetViews>
    <sheetView view="pageBreakPreview" zoomScale="80" zoomScaleNormal="85" zoomScaleSheetLayoutView="80" workbookViewId="0">
      <selection activeCell="P18" sqref="P18"/>
    </sheetView>
  </sheetViews>
  <sheetFormatPr defaultColWidth="9" defaultRowHeight="13"/>
  <cols>
    <col min="1" max="1" width="10.36328125" style="10" customWidth="1"/>
    <col min="2" max="2" width="11.7265625" style="1" customWidth="1"/>
    <col min="3" max="4" width="10.90625" style="1" customWidth="1"/>
    <col min="5" max="5" width="11.6328125" style="1" bestFit="1" customWidth="1"/>
    <col min="6" max="10" width="11.6328125" style="1" customWidth="1"/>
    <col min="11" max="11" width="12.6328125" style="1" bestFit="1" customWidth="1"/>
    <col min="12" max="12" width="13.453125" style="1" customWidth="1"/>
    <col min="13" max="13" width="13.36328125" style="1" bestFit="1" customWidth="1"/>
    <col min="14" max="14" width="12" style="1" bestFit="1" customWidth="1"/>
    <col min="15" max="15" width="12.90625" style="1" bestFit="1" customWidth="1"/>
    <col min="16" max="16" width="48.453125" style="1" customWidth="1"/>
    <col min="17" max="16384" width="9" style="1"/>
  </cols>
  <sheetData>
    <row r="1" spans="1:216" ht="14.5" thickBot="1">
      <c r="A1" s="71" t="s">
        <v>569</v>
      </c>
    </row>
    <row r="2" spans="1:216" ht="14.15" customHeight="1">
      <c r="A2" s="1090" t="s">
        <v>0</v>
      </c>
      <c r="B2" s="1114" t="s">
        <v>341</v>
      </c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1"/>
      <c r="O2" s="122" t="s">
        <v>113</v>
      </c>
      <c r="P2" s="99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HH2" s="6"/>
    </row>
    <row r="3" spans="1:216" ht="14.15" customHeight="1">
      <c r="A3" s="1091"/>
      <c r="B3" s="1115"/>
      <c r="C3" s="1111" t="s">
        <v>340</v>
      </c>
      <c r="D3" s="3"/>
      <c r="E3" s="2"/>
      <c r="F3" s="2"/>
      <c r="G3" s="2"/>
      <c r="H3" s="2"/>
      <c r="I3" s="2"/>
      <c r="J3" s="2"/>
      <c r="K3" s="2"/>
      <c r="L3" s="2"/>
      <c r="M3" s="8"/>
      <c r="N3" s="1105" t="s">
        <v>114</v>
      </c>
      <c r="O3" s="23"/>
      <c r="P3" s="37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HG3" s="6"/>
    </row>
    <row r="4" spans="1:216" ht="14.15" customHeight="1">
      <c r="A4" s="1091"/>
      <c r="B4" s="1115"/>
      <c r="C4" s="1112"/>
      <c r="D4" s="1108" t="s">
        <v>339</v>
      </c>
      <c r="E4" s="2"/>
      <c r="F4" s="2"/>
      <c r="G4" s="2"/>
      <c r="H4" s="2"/>
      <c r="I4" s="2"/>
      <c r="J4" s="2"/>
      <c r="K4" s="2"/>
      <c r="L4" s="3"/>
      <c r="M4" s="12"/>
      <c r="N4" s="1106"/>
      <c r="O4" s="33"/>
      <c r="P4" s="87" t="s">
        <v>115</v>
      </c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HG4" s="6"/>
    </row>
    <row r="5" spans="1:216" ht="14.15" customHeight="1">
      <c r="A5" s="1091"/>
      <c r="B5" s="1115"/>
      <c r="C5" s="1112"/>
      <c r="D5" s="1109"/>
      <c r="E5" s="3"/>
      <c r="F5" s="3"/>
      <c r="G5" s="3"/>
      <c r="H5" s="3"/>
      <c r="I5" s="3"/>
      <c r="J5" s="3"/>
      <c r="K5" s="32" t="s">
        <v>116</v>
      </c>
      <c r="L5" s="1103" t="s">
        <v>334</v>
      </c>
      <c r="M5" s="18" t="s">
        <v>117</v>
      </c>
      <c r="N5" s="1106"/>
      <c r="O5" s="68" t="s">
        <v>337</v>
      </c>
      <c r="P5" s="87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HG5" s="6"/>
    </row>
    <row r="6" spans="1:216" ht="14.15" customHeight="1">
      <c r="A6" s="1092"/>
      <c r="B6" s="1116"/>
      <c r="C6" s="1113"/>
      <c r="D6" s="1110"/>
      <c r="E6" s="74" t="s">
        <v>338</v>
      </c>
      <c r="F6" s="75" t="s">
        <v>118</v>
      </c>
      <c r="G6" s="76" t="s">
        <v>119</v>
      </c>
      <c r="H6" s="62" t="s">
        <v>129</v>
      </c>
      <c r="I6" s="62" t="s">
        <v>130</v>
      </c>
      <c r="J6" s="62" t="s">
        <v>120</v>
      </c>
      <c r="K6" s="850" t="s">
        <v>336</v>
      </c>
      <c r="L6" s="1104"/>
      <c r="M6" s="61" t="s">
        <v>335</v>
      </c>
      <c r="N6" s="1107"/>
      <c r="O6" s="24"/>
      <c r="P6" s="37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HG6" s="6"/>
    </row>
    <row r="7" spans="1:216" ht="24" customHeight="1">
      <c r="A7" s="316" t="s">
        <v>254</v>
      </c>
      <c r="B7" s="385">
        <v>637393</v>
      </c>
      <c r="C7" s="385">
        <v>637393</v>
      </c>
      <c r="D7" s="385">
        <v>238935</v>
      </c>
      <c r="E7" s="385">
        <v>46130</v>
      </c>
      <c r="F7" s="385">
        <v>11432</v>
      </c>
      <c r="G7" s="385">
        <v>3000</v>
      </c>
      <c r="H7" s="385">
        <v>0</v>
      </c>
      <c r="I7" s="385">
        <v>780</v>
      </c>
      <c r="J7" s="385">
        <v>0</v>
      </c>
      <c r="K7" s="385">
        <v>61342</v>
      </c>
      <c r="L7" s="385">
        <v>337116</v>
      </c>
      <c r="M7" s="385">
        <v>398458</v>
      </c>
      <c r="N7" s="385">
        <v>0</v>
      </c>
      <c r="O7" s="385">
        <v>0</v>
      </c>
      <c r="P7" s="386"/>
    </row>
    <row r="8" spans="1:216" ht="24" customHeight="1">
      <c r="A8" s="90" t="s">
        <v>249</v>
      </c>
      <c r="B8" s="387"/>
      <c r="C8" s="387"/>
      <c r="D8" s="388"/>
      <c r="E8" s="387"/>
      <c r="F8" s="387"/>
      <c r="G8" s="387"/>
      <c r="H8" s="387"/>
      <c r="I8" s="387"/>
      <c r="J8" s="387"/>
      <c r="K8" s="387"/>
      <c r="L8" s="387"/>
      <c r="M8" s="387"/>
      <c r="N8" s="387"/>
      <c r="O8" s="387"/>
      <c r="P8" s="389" t="s">
        <v>423</v>
      </c>
    </row>
    <row r="9" spans="1:216" ht="24" customHeight="1">
      <c r="A9" s="90" t="s">
        <v>251</v>
      </c>
      <c r="B9" s="387"/>
      <c r="C9" s="388"/>
      <c r="D9" s="387"/>
      <c r="E9" s="387"/>
      <c r="F9" s="387"/>
      <c r="G9" s="387"/>
      <c r="H9" s="387"/>
      <c r="I9" s="387"/>
      <c r="J9" s="387"/>
      <c r="K9" s="387"/>
      <c r="L9" s="387"/>
      <c r="M9" s="387"/>
      <c r="N9" s="387"/>
      <c r="O9" s="387"/>
      <c r="P9" s="389" t="s">
        <v>423</v>
      </c>
    </row>
    <row r="10" spans="1:216" ht="24" customHeight="1">
      <c r="A10" s="90" t="s">
        <v>399</v>
      </c>
      <c r="B10" s="387">
        <v>357005</v>
      </c>
      <c r="C10" s="387">
        <v>357005</v>
      </c>
      <c r="D10" s="387">
        <v>63014</v>
      </c>
      <c r="E10" s="387">
        <v>52208</v>
      </c>
      <c r="F10" s="387">
        <v>6858</v>
      </c>
      <c r="G10" s="387">
        <v>17001</v>
      </c>
      <c r="H10" s="387">
        <v>0</v>
      </c>
      <c r="I10" s="387">
        <v>1623</v>
      </c>
      <c r="J10" s="387">
        <v>3820</v>
      </c>
      <c r="K10" s="387">
        <v>81510</v>
      </c>
      <c r="L10" s="387">
        <v>212481</v>
      </c>
      <c r="M10" s="387">
        <v>293991</v>
      </c>
      <c r="N10" s="387">
        <v>0</v>
      </c>
      <c r="O10" s="387">
        <v>0</v>
      </c>
      <c r="P10" s="390"/>
    </row>
    <row r="11" spans="1:216" ht="24" customHeight="1">
      <c r="A11" s="90" t="s">
        <v>400</v>
      </c>
      <c r="B11" s="387"/>
      <c r="C11" s="387"/>
      <c r="D11" s="388"/>
      <c r="E11" s="387"/>
      <c r="F11" s="387"/>
      <c r="G11" s="387"/>
      <c r="H11" s="387"/>
      <c r="I11" s="387"/>
      <c r="J11" s="387"/>
      <c r="K11" s="387"/>
      <c r="L11" s="387"/>
      <c r="M11" s="387"/>
      <c r="N11" s="387"/>
      <c r="O11" s="387"/>
      <c r="P11" s="389" t="s">
        <v>423</v>
      </c>
      <c r="AR11" s="1" t="s">
        <v>409</v>
      </c>
    </row>
    <row r="12" spans="1:216" ht="24" customHeight="1">
      <c r="A12" s="316" t="s">
        <v>131</v>
      </c>
      <c r="B12" s="385"/>
      <c r="C12" s="385"/>
      <c r="D12" s="385"/>
      <c r="E12" s="385"/>
      <c r="F12" s="385"/>
      <c r="G12" s="385"/>
      <c r="H12" s="385"/>
      <c r="I12" s="385"/>
      <c r="J12" s="385"/>
      <c r="K12" s="385"/>
      <c r="L12" s="385"/>
      <c r="M12" s="385"/>
      <c r="N12" s="385"/>
      <c r="O12" s="385"/>
      <c r="P12" s="386" t="s">
        <v>423</v>
      </c>
    </row>
    <row r="13" spans="1:216" ht="24" customHeight="1">
      <c r="A13" s="90" t="s">
        <v>132</v>
      </c>
      <c r="B13" s="387"/>
      <c r="C13" s="387"/>
      <c r="D13" s="388"/>
      <c r="E13" s="387"/>
      <c r="F13" s="387"/>
      <c r="G13" s="387"/>
      <c r="H13" s="387"/>
      <c r="I13" s="387"/>
      <c r="J13" s="387"/>
      <c r="K13" s="387"/>
      <c r="L13" s="387"/>
      <c r="M13" s="387"/>
      <c r="N13" s="387"/>
      <c r="O13" s="387"/>
      <c r="P13" s="398" t="s">
        <v>423</v>
      </c>
    </row>
    <row r="14" spans="1:216" ht="24" customHeight="1">
      <c r="A14" s="90" t="s">
        <v>135</v>
      </c>
      <c r="B14" s="387"/>
      <c r="C14" s="387"/>
      <c r="D14" s="387"/>
      <c r="E14" s="387"/>
      <c r="F14" s="387"/>
      <c r="G14" s="387"/>
      <c r="H14" s="387"/>
      <c r="I14" s="387"/>
      <c r="J14" s="387"/>
      <c r="K14" s="387"/>
      <c r="L14" s="387"/>
      <c r="M14" s="387"/>
      <c r="N14" s="387"/>
      <c r="O14" s="387"/>
      <c r="P14" s="398" t="s">
        <v>423</v>
      </c>
    </row>
    <row r="15" spans="1:216" ht="24" customHeight="1">
      <c r="A15" s="90" t="s">
        <v>206</v>
      </c>
      <c r="B15" s="387"/>
      <c r="C15" s="387"/>
      <c r="D15" s="388"/>
      <c r="E15" s="387"/>
      <c r="F15" s="387"/>
      <c r="G15" s="387"/>
      <c r="H15" s="387"/>
      <c r="I15" s="387"/>
      <c r="J15" s="387"/>
      <c r="K15" s="387"/>
      <c r="L15" s="387"/>
      <c r="M15" s="387"/>
      <c r="N15" s="387"/>
      <c r="O15" s="387"/>
      <c r="P15" s="399" t="s">
        <v>423</v>
      </c>
    </row>
    <row r="16" spans="1:216" ht="24" customHeight="1">
      <c r="A16" s="442" t="s">
        <v>133</v>
      </c>
      <c r="B16" s="469">
        <v>169236</v>
      </c>
      <c r="C16" s="469">
        <v>169236</v>
      </c>
      <c r="D16" s="469">
        <v>126598</v>
      </c>
      <c r="E16" s="469">
        <v>17053</v>
      </c>
      <c r="F16" s="469">
        <v>2820</v>
      </c>
      <c r="G16" s="469">
        <v>1700</v>
      </c>
      <c r="H16" s="469">
        <v>0</v>
      </c>
      <c r="I16" s="469">
        <v>3120</v>
      </c>
      <c r="J16" s="469">
        <v>0</v>
      </c>
      <c r="K16" s="469">
        <v>24693</v>
      </c>
      <c r="L16" s="469">
        <v>17945</v>
      </c>
      <c r="M16" s="469">
        <v>42638</v>
      </c>
      <c r="N16" s="469">
        <v>0</v>
      </c>
      <c r="O16" s="469">
        <v>0</v>
      </c>
      <c r="P16" s="470"/>
    </row>
    <row r="17" spans="1:18" ht="24" customHeight="1">
      <c r="A17" s="316" t="s">
        <v>401</v>
      </c>
      <c r="B17" s="385"/>
      <c r="C17" s="385"/>
      <c r="D17" s="385"/>
      <c r="E17" s="385"/>
      <c r="F17" s="385"/>
      <c r="G17" s="385"/>
      <c r="H17" s="385"/>
      <c r="I17" s="385"/>
      <c r="J17" s="385"/>
      <c r="K17" s="385"/>
      <c r="L17" s="385"/>
      <c r="M17" s="385"/>
      <c r="N17" s="385"/>
      <c r="O17" s="385"/>
      <c r="P17" s="386" t="s">
        <v>440</v>
      </c>
    </row>
    <row r="18" spans="1:18" ht="24" customHeight="1">
      <c r="A18" s="90" t="s">
        <v>402</v>
      </c>
      <c r="B18" s="387">
        <v>184122</v>
      </c>
      <c r="C18" s="387">
        <v>160967</v>
      </c>
      <c r="D18" s="387">
        <v>0</v>
      </c>
      <c r="E18" s="387">
        <v>35014</v>
      </c>
      <c r="F18" s="387">
        <v>4574</v>
      </c>
      <c r="G18" s="387">
        <v>6036</v>
      </c>
      <c r="H18" s="387">
        <v>0</v>
      </c>
      <c r="I18" s="387">
        <v>0</v>
      </c>
      <c r="J18" s="387">
        <v>363</v>
      </c>
      <c r="K18" s="387">
        <v>45987</v>
      </c>
      <c r="L18" s="387">
        <v>114980</v>
      </c>
      <c r="M18" s="387">
        <v>160967</v>
      </c>
      <c r="N18" s="387">
        <v>23155</v>
      </c>
      <c r="O18" s="387">
        <v>0</v>
      </c>
      <c r="P18" s="389" t="s">
        <v>444</v>
      </c>
    </row>
    <row r="19" spans="1:18" ht="24" customHeight="1">
      <c r="A19" s="90" t="s">
        <v>218</v>
      </c>
      <c r="B19" s="387"/>
      <c r="C19" s="387"/>
      <c r="D19" s="387"/>
      <c r="E19" s="387"/>
      <c r="F19" s="387"/>
      <c r="G19" s="387"/>
      <c r="H19" s="387"/>
      <c r="I19" s="387"/>
      <c r="J19" s="387"/>
      <c r="K19" s="387"/>
      <c r="L19" s="387"/>
      <c r="M19" s="387"/>
      <c r="N19" s="387"/>
      <c r="O19" s="387"/>
      <c r="P19" s="389" t="s">
        <v>446</v>
      </c>
    </row>
    <row r="20" spans="1:18" ht="24" customHeight="1">
      <c r="A20" s="90" t="s">
        <v>403</v>
      </c>
      <c r="B20" s="387"/>
      <c r="C20" s="387"/>
      <c r="D20" s="387"/>
      <c r="E20" s="387"/>
      <c r="F20" s="387"/>
      <c r="G20" s="387"/>
      <c r="H20" s="387"/>
      <c r="I20" s="387"/>
      <c r="J20" s="387"/>
      <c r="K20" s="387"/>
      <c r="L20" s="387"/>
      <c r="M20" s="387"/>
      <c r="N20" s="387"/>
      <c r="O20" s="387"/>
      <c r="P20" s="389" t="s">
        <v>446</v>
      </c>
    </row>
    <row r="21" spans="1:18" ht="24" customHeight="1">
      <c r="A21" s="442" t="s">
        <v>217</v>
      </c>
      <c r="B21" s="469"/>
      <c r="C21" s="469"/>
      <c r="D21" s="469"/>
      <c r="E21" s="469"/>
      <c r="F21" s="469"/>
      <c r="G21" s="469"/>
      <c r="H21" s="469"/>
      <c r="I21" s="469"/>
      <c r="J21" s="469"/>
      <c r="K21" s="469"/>
      <c r="L21" s="469"/>
      <c r="M21" s="469"/>
      <c r="N21" s="469"/>
      <c r="O21" s="469"/>
      <c r="P21" s="470" t="s">
        <v>446</v>
      </c>
      <c r="Q21" s="38" t="s">
        <v>188</v>
      </c>
      <c r="R21" s="38" t="s">
        <v>188</v>
      </c>
    </row>
    <row r="22" spans="1:18" ht="24" customHeight="1">
      <c r="A22" s="316" t="s">
        <v>404</v>
      </c>
      <c r="B22" s="534">
        <v>285252</v>
      </c>
      <c r="C22" s="534">
        <v>256209</v>
      </c>
      <c r="D22" s="534">
        <v>133241</v>
      </c>
      <c r="E22" s="534">
        <v>19800</v>
      </c>
      <c r="F22" s="534">
        <v>1717</v>
      </c>
      <c r="G22" s="534">
        <v>2787</v>
      </c>
      <c r="H22" s="534">
        <v>0</v>
      </c>
      <c r="I22" s="534">
        <v>0</v>
      </c>
      <c r="J22" s="534">
        <v>1180</v>
      </c>
      <c r="K22" s="534">
        <v>25484</v>
      </c>
      <c r="L22" s="534">
        <v>97484</v>
      </c>
      <c r="M22" s="534">
        <v>122968</v>
      </c>
      <c r="N22" s="534">
        <v>29043</v>
      </c>
      <c r="O22" s="534">
        <v>0</v>
      </c>
      <c r="P22" s="535"/>
    </row>
    <row r="23" spans="1:18" ht="24" customHeight="1">
      <c r="A23" s="90" t="s">
        <v>192</v>
      </c>
      <c r="B23" s="387">
        <v>45578</v>
      </c>
      <c r="C23" s="387">
        <v>45578</v>
      </c>
      <c r="D23" s="387">
        <v>37318</v>
      </c>
      <c r="E23" s="387">
        <v>4980</v>
      </c>
      <c r="F23" s="387">
        <v>1355</v>
      </c>
      <c r="G23" s="387">
        <v>1099</v>
      </c>
      <c r="H23" s="387">
        <v>0</v>
      </c>
      <c r="I23" s="387">
        <v>0</v>
      </c>
      <c r="J23" s="387">
        <v>0</v>
      </c>
      <c r="K23" s="387">
        <v>7434</v>
      </c>
      <c r="L23" s="387">
        <v>826</v>
      </c>
      <c r="M23" s="387">
        <v>8260</v>
      </c>
      <c r="N23" s="387">
        <v>0</v>
      </c>
      <c r="O23" s="387">
        <v>0</v>
      </c>
      <c r="P23" s="389"/>
    </row>
    <row r="24" spans="1:18" ht="24" customHeight="1">
      <c r="A24" s="90" t="s">
        <v>194</v>
      </c>
      <c r="B24" s="387">
        <v>87229</v>
      </c>
      <c r="C24" s="387">
        <v>87229</v>
      </c>
      <c r="D24" s="387">
        <v>71926</v>
      </c>
      <c r="E24" s="387">
        <v>10999</v>
      </c>
      <c r="F24" s="387">
        <v>1435</v>
      </c>
      <c r="G24" s="387">
        <v>2603</v>
      </c>
      <c r="H24" s="387">
        <v>0</v>
      </c>
      <c r="I24" s="387">
        <v>0</v>
      </c>
      <c r="J24" s="387">
        <v>266</v>
      </c>
      <c r="K24" s="387">
        <v>15303</v>
      </c>
      <c r="L24" s="387">
        <v>0</v>
      </c>
      <c r="M24" s="387">
        <v>15303</v>
      </c>
      <c r="N24" s="387">
        <v>0</v>
      </c>
      <c r="O24" s="387">
        <v>0</v>
      </c>
      <c r="P24" s="389" t="s">
        <v>459</v>
      </c>
    </row>
    <row r="25" spans="1:18" ht="24" customHeight="1">
      <c r="A25" s="90" t="s">
        <v>405</v>
      </c>
      <c r="B25" s="536">
        <v>49647</v>
      </c>
      <c r="C25" s="536">
        <v>49647</v>
      </c>
      <c r="D25" s="536">
        <v>40139</v>
      </c>
      <c r="E25" s="536">
        <v>5600</v>
      </c>
      <c r="F25" s="536">
        <v>1265</v>
      </c>
      <c r="G25" s="536">
        <v>1100</v>
      </c>
      <c r="H25" s="536">
        <v>0</v>
      </c>
      <c r="I25" s="536">
        <v>0</v>
      </c>
      <c r="J25" s="536">
        <v>0</v>
      </c>
      <c r="K25" s="536">
        <v>7965</v>
      </c>
      <c r="L25" s="536">
        <v>1543</v>
      </c>
      <c r="M25" s="536">
        <v>9508</v>
      </c>
      <c r="N25" s="536">
        <v>0</v>
      </c>
      <c r="O25" s="536">
        <v>0</v>
      </c>
      <c r="P25" s="990" t="s">
        <v>459</v>
      </c>
    </row>
    <row r="26" spans="1:18" ht="24" customHeight="1">
      <c r="A26" s="90" t="s">
        <v>311</v>
      </c>
      <c r="B26" s="387">
        <v>204734</v>
      </c>
      <c r="C26" s="387">
        <v>204734</v>
      </c>
      <c r="D26" s="387">
        <v>179857</v>
      </c>
      <c r="E26" s="387">
        <v>4399</v>
      </c>
      <c r="F26" s="387">
        <v>3365</v>
      </c>
      <c r="G26" s="387">
        <v>251</v>
      </c>
      <c r="H26" s="387">
        <v>0</v>
      </c>
      <c r="I26" s="387">
        <v>0</v>
      </c>
      <c r="J26" s="387">
        <v>0</v>
      </c>
      <c r="K26" s="387">
        <v>8015</v>
      </c>
      <c r="L26" s="387">
        <v>16862</v>
      </c>
      <c r="M26" s="387">
        <v>24877</v>
      </c>
      <c r="N26" s="387">
        <v>0</v>
      </c>
      <c r="O26" s="387">
        <v>0</v>
      </c>
      <c r="P26" s="389"/>
    </row>
    <row r="27" spans="1:18" ht="24" customHeight="1">
      <c r="A27" s="442" t="s">
        <v>195</v>
      </c>
      <c r="B27" s="469">
        <v>159240</v>
      </c>
      <c r="C27" s="469">
        <v>159240</v>
      </c>
      <c r="D27" s="469">
        <v>94446</v>
      </c>
      <c r="E27" s="469">
        <v>12437</v>
      </c>
      <c r="F27" s="469">
        <v>2792</v>
      </c>
      <c r="G27" s="469">
        <v>825</v>
      </c>
      <c r="H27" s="469">
        <v>0</v>
      </c>
      <c r="I27" s="469">
        <v>17</v>
      </c>
      <c r="J27" s="469">
        <v>275</v>
      </c>
      <c r="K27" s="469">
        <v>16346</v>
      </c>
      <c r="L27" s="469">
        <v>48448</v>
      </c>
      <c r="M27" s="469">
        <v>64794</v>
      </c>
      <c r="N27" s="469">
        <v>0</v>
      </c>
      <c r="O27" s="469">
        <v>0</v>
      </c>
      <c r="P27" s="470"/>
    </row>
    <row r="28" spans="1:18" ht="24" customHeight="1">
      <c r="A28" s="316" t="s">
        <v>196</v>
      </c>
      <c r="B28" s="534">
        <v>106325</v>
      </c>
      <c r="C28" s="534">
        <v>103406</v>
      </c>
      <c r="D28" s="534">
        <v>65070</v>
      </c>
      <c r="E28" s="534">
        <v>10195</v>
      </c>
      <c r="F28" s="534">
        <v>1606</v>
      </c>
      <c r="G28" s="534">
        <v>1485</v>
      </c>
      <c r="H28" s="534">
        <v>0</v>
      </c>
      <c r="I28" s="534">
        <v>0</v>
      </c>
      <c r="J28" s="534">
        <v>288</v>
      </c>
      <c r="K28" s="534">
        <v>13574</v>
      </c>
      <c r="L28" s="534">
        <v>24762</v>
      </c>
      <c r="M28" s="534">
        <v>38336</v>
      </c>
      <c r="N28" s="534">
        <v>2919</v>
      </c>
      <c r="O28" s="534">
        <v>0</v>
      </c>
      <c r="P28" s="540"/>
    </row>
    <row r="29" spans="1:18" ht="24" customHeight="1">
      <c r="A29" s="90" t="s">
        <v>197</v>
      </c>
      <c r="B29" s="387">
        <v>131522</v>
      </c>
      <c r="C29" s="387">
        <v>131522</v>
      </c>
      <c r="D29" s="387">
        <v>80960</v>
      </c>
      <c r="E29" s="387">
        <v>7468</v>
      </c>
      <c r="F29" s="387">
        <v>1336</v>
      </c>
      <c r="G29" s="387">
        <v>2012</v>
      </c>
      <c r="H29" s="387">
        <v>0</v>
      </c>
      <c r="I29" s="387">
        <v>5230</v>
      </c>
      <c r="J29" s="387">
        <v>0</v>
      </c>
      <c r="K29" s="387">
        <v>16046</v>
      </c>
      <c r="L29" s="387">
        <v>34516</v>
      </c>
      <c r="M29" s="387">
        <v>50562</v>
      </c>
      <c r="N29" s="387">
        <v>0</v>
      </c>
      <c r="O29" s="387">
        <v>0</v>
      </c>
      <c r="P29" s="389"/>
    </row>
    <row r="30" spans="1:18" ht="24" customHeight="1">
      <c r="A30" s="90" t="s">
        <v>198</v>
      </c>
      <c r="B30" s="387">
        <v>7840</v>
      </c>
      <c r="C30" s="387">
        <v>7840</v>
      </c>
      <c r="D30" s="387">
        <v>5831</v>
      </c>
      <c r="E30" s="387">
        <v>1216</v>
      </c>
      <c r="F30" s="387">
        <v>266</v>
      </c>
      <c r="G30" s="387">
        <v>346</v>
      </c>
      <c r="H30" s="387">
        <v>0</v>
      </c>
      <c r="I30" s="387">
        <v>0</v>
      </c>
      <c r="J30" s="387">
        <v>0</v>
      </c>
      <c r="K30" s="387">
        <v>1828</v>
      </c>
      <c r="L30" s="387">
        <v>181</v>
      </c>
      <c r="M30" s="387">
        <v>2009</v>
      </c>
      <c r="N30" s="387">
        <v>0</v>
      </c>
      <c r="O30" s="387">
        <v>0</v>
      </c>
      <c r="P30" s="389"/>
    </row>
    <row r="31" spans="1:18" ht="24" customHeight="1">
      <c r="A31" s="90" t="s">
        <v>199</v>
      </c>
      <c r="B31" s="387">
        <v>319618</v>
      </c>
      <c r="C31" s="387">
        <v>106880</v>
      </c>
      <c r="D31" s="387">
        <v>45036</v>
      </c>
      <c r="E31" s="387">
        <v>13161</v>
      </c>
      <c r="F31" s="387">
        <v>1558</v>
      </c>
      <c r="G31" s="387">
        <v>2439</v>
      </c>
      <c r="H31" s="387">
        <v>0</v>
      </c>
      <c r="I31" s="387">
        <v>0</v>
      </c>
      <c r="J31" s="387">
        <v>531</v>
      </c>
      <c r="K31" s="387">
        <v>17689</v>
      </c>
      <c r="L31" s="387">
        <v>44155</v>
      </c>
      <c r="M31" s="387">
        <v>61844</v>
      </c>
      <c r="N31" s="387">
        <v>212738</v>
      </c>
      <c r="O31" s="387">
        <v>0</v>
      </c>
      <c r="P31" s="588"/>
    </row>
    <row r="32" spans="1:18" ht="24" customHeight="1">
      <c r="A32" s="442" t="s">
        <v>200</v>
      </c>
      <c r="B32" s="469">
        <v>86033</v>
      </c>
      <c r="C32" s="469">
        <v>86033</v>
      </c>
      <c r="D32" s="469">
        <v>51107</v>
      </c>
      <c r="E32" s="469">
        <v>11632</v>
      </c>
      <c r="F32" s="469">
        <v>2292</v>
      </c>
      <c r="G32" s="469">
        <v>773</v>
      </c>
      <c r="H32" s="469">
        <v>0</v>
      </c>
      <c r="I32" s="469">
        <v>0</v>
      </c>
      <c r="J32" s="469">
        <v>37</v>
      </c>
      <c r="K32" s="469">
        <v>14734</v>
      </c>
      <c r="L32" s="469">
        <v>20192</v>
      </c>
      <c r="M32" s="469">
        <v>34926</v>
      </c>
      <c r="N32" s="469">
        <v>0</v>
      </c>
      <c r="O32" s="469">
        <v>0</v>
      </c>
      <c r="P32" s="470"/>
    </row>
    <row r="33" spans="1:16" ht="24" customHeight="1">
      <c r="A33" s="316" t="s">
        <v>201</v>
      </c>
      <c r="B33" s="385">
        <v>30653</v>
      </c>
      <c r="C33" s="385">
        <v>30653</v>
      </c>
      <c r="D33" s="385">
        <v>18120</v>
      </c>
      <c r="E33" s="385">
        <v>4648</v>
      </c>
      <c r="F33" s="385">
        <v>1012</v>
      </c>
      <c r="G33" s="385">
        <v>128</v>
      </c>
      <c r="H33" s="385">
        <v>0</v>
      </c>
      <c r="I33" s="385">
        <v>0</v>
      </c>
      <c r="J33" s="385">
        <v>580</v>
      </c>
      <c r="K33" s="385">
        <v>6368</v>
      </c>
      <c r="L33" s="385">
        <v>6165</v>
      </c>
      <c r="M33" s="385">
        <v>12533</v>
      </c>
      <c r="N33" s="385">
        <v>0</v>
      </c>
      <c r="O33" s="385">
        <v>0</v>
      </c>
      <c r="P33" s="386" t="s">
        <v>459</v>
      </c>
    </row>
    <row r="34" spans="1:16" ht="24" customHeight="1">
      <c r="A34" s="90" t="s">
        <v>406</v>
      </c>
      <c r="B34" s="387">
        <v>24813</v>
      </c>
      <c r="C34" s="387">
        <v>24813</v>
      </c>
      <c r="D34" s="387">
        <v>18076</v>
      </c>
      <c r="E34" s="387">
        <v>4055</v>
      </c>
      <c r="F34" s="387">
        <v>837</v>
      </c>
      <c r="G34" s="387">
        <v>455</v>
      </c>
      <c r="H34" s="387">
        <v>0</v>
      </c>
      <c r="I34" s="387">
        <v>0</v>
      </c>
      <c r="J34" s="387">
        <v>154</v>
      </c>
      <c r="K34" s="387">
        <v>5501</v>
      </c>
      <c r="L34" s="387">
        <v>1236</v>
      </c>
      <c r="M34" s="387">
        <v>6737</v>
      </c>
      <c r="N34" s="387">
        <v>0</v>
      </c>
      <c r="O34" s="387">
        <v>0</v>
      </c>
      <c r="P34" s="389" t="s">
        <v>459</v>
      </c>
    </row>
    <row r="35" spans="1:16" ht="24" customHeight="1">
      <c r="A35" s="90" t="s">
        <v>202</v>
      </c>
      <c r="B35" s="387">
        <v>102956</v>
      </c>
      <c r="C35" s="387">
        <v>102956</v>
      </c>
      <c r="D35" s="387">
        <v>64231</v>
      </c>
      <c r="E35" s="387">
        <v>9392</v>
      </c>
      <c r="F35" s="387">
        <v>1760</v>
      </c>
      <c r="G35" s="387">
        <v>550</v>
      </c>
      <c r="H35" s="387">
        <v>0</v>
      </c>
      <c r="I35" s="387">
        <v>0</v>
      </c>
      <c r="J35" s="387">
        <v>2304</v>
      </c>
      <c r="K35" s="387">
        <v>14006</v>
      </c>
      <c r="L35" s="387">
        <v>24719</v>
      </c>
      <c r="M35" s="387">
        <v>38725</v>
      </c>
      <c r="N35" s="387">
        <v>0</v>
      </c>
      <c r="O35" s="387">
        <v>0</v>
      </c>
      <c r="P35" s="389" t="s">
        <v>498</v>
      </c>
    </row>
    <row r="36" spans="1:16" ht="24" customHeight="1">
      <c r="A36" s="90" t="s">
        <v>203</v>
      </c>
      <c r="B36" s="387"/>
      <c r="C36" s="387"/>
      <c r="D36" s="387"/>
      <c r="E36" s="387"/>
      <c r="F36" s="387"/>
      <c r="G36" s="387"/>
      <c r="H36" s="387"/>
      <c r="I36" s="387"/>
      <c r="J36" s="387"/>
      <c r="K36" s="387"/>
      <c r="L36" s="387"/>
      <c r="M36" s="387"/>
      <c r="N36" s="387"/>
      <c r="O36" s="387"/>
      <c r="P36" s="389" t="s">
        <v>500</v>
      </c>
    </row>
    <row r="37" spans="1:16" ht="24" customHeight="1">
      <c r="A37" s="442" t="s">
        <v>205</v>
      </c>
      <c r="B37" s="469">
        <v>50065</v>
      </c>
      <c r="C37" s="469">
        <v>50065</v>
      </c>
      <c r="D37" s="469">
        <v>34086</v>
      </c>
      <c r="E37" s="469">
        <v>6924</v>
      </c>
      <c r="F37" s="469">
        <v>1225</v>
      </c>
      <c r="G37" s="469">
        <v>1567</v>
      </c>
      <c r="H37" s="469">
        <v>0</v>
      </c>
      <c r="I37" s="469">
        <v>0</v>
      </c>
      <c r="J37" s="469">
        <v>0</v>
      </c>
      <c r="K37" s="469">
        <v>9716</v>
      </c>
      <c r="L37" s="469">
        <v>6263</v>
      </c>
      <c r="M37" s="469">
        <v>15979</v>
      </c>
      <c r="N37" s="469">
        <v>0</v>
      </c>
      <c r="O37" s="469">
        <v>0</v>
      </c>
      <c r="P37" s="470"/>
    </row>
    <row r="38" spans="1:16" ht="24" customHeight="1">
      <c r="A38" s="316" t="s">
        <v>269</v>
      </c>
      <c r="B38" s="385">
        <v>9032</v>
      </c>
      <c r="C38" s="385">
        <v>9032</v>
      </c>
      <c r="D38" s="385">
        <v>4148</v>
      </c>
      <c r="E38" s="385">
        <v>2296</v>
      </c>
      <c r="F38" s="385">
        <v>290</v>
      </c>
      <c r="G38" s="385">
        <v>240</v>
      </c>
      <c r="H38" s="385">
        <v>0</v>
      </c>
      <c r="I38" s="385">
        <v>0</v>
      </c>
      <c r="J38" s="385">
        <v>0</v>
      </c>
      <c r="K38" s="385">
        <v>2826</v>
      </c>
      <c r="L38" s="385">
        <v>2058</v>
      </c>
      <c r="M38" s="385">
        <v>4884</v>
      </c>
      <c r="N38" s="385">
        <v>0</v>
      </c>
      <c r="O38" s="385">
        <v>0</v>
      </c>
      <c r="P38" s="386"/>
    </row>
    <row r="39" spans="1:16" ht="24" customHeight="1">
      <c r="A39" s="90" t="s">
        <v>207</v>
      </c>
      <c r="B39" s="387">
        <v>8923</v>
      </c>
      <c r="C39" s="387">
        <v>8923</v>
      </c>
      <c r="D39" s="387">
        <v>6465</v>
      </c>
      <c r="E39" s="387">
        <v>502</v>
      </c>
      <c r="F39" s="387">
        <v>166</v>
      </c>
      <c r="G39" s="387">
        <v>0</v>
      </c>
      <c r="H39" s="387">
        <v>0</v>
      </c>
      <c r="I39" s="387">
        <v>0</v>
      </c>
      <c r="J39" s="387">
        <v>0</v>
      </c>
      <c r="K39" s="387">
        <v>668</v>
      </c>
      <c r="L39" s="387">
        <v>1790</v>
      </c>
      <c r="M39" s="387">
        <v>2458</v>
      </c>
      <c r="N39" s="387">
        <v>0</v>
      </c>
      <c r="O39" s="387">
        <v>0</v>
      </c>
      <c r="P39" s="389"/>
    </row>
    <row r="40" spans="1:16" ht="24" customHeight="1">
      <c r="A40" s="90" t="s">
        <v>211</v>
      </c>
      <c r="B40" s="387">
        <v>45718</v>
      </c>
      <c r="C40" s="387">
        <v>30965</v>
      </c>
      <c r="D40" s="387">
        <v>15020</v>
      </c>
      <c r="E40" s="387">
        <v>2437</v>
      </c>
      <c r="F40" s="387">
        <v>607</v>
      </c>
      <c r="G40" s="387">
        <v>0</v>
      </c>
      <c r="H40" s="387">
        <v>0</v>
      </c>
      <c r="I40" s="387">
        <v>0</v>
      </c>
      <c r="J40" s="387">
        <v>853</v>
      </c>
      <c r="K40" s="387">
        <v>3897</v>
      </c>
      <c r="L40" s="387">
        <v>12048</v>
      </c>
      <c r="M40" s="387">
        <v>15945</v>
      </c>
      <c r="N40" s="387">
        <v>14753</v>
      </c>
      <c r="O40" s="387">
        <v>0</v>
      </c>
      <c r="P40" s="389"/>
    </row>
    <row r="41" spans="1:16" ht="24" customHeight="1">
      <c r="A41" s="601" t="s">
        <v>265</v>
      </c>
      <c r="B41" s="387">
        <v>41861</v>
      </c>
      <c r="C41" s="387">
        <v>41861</v>
      </c>
      <c r="D41" s="387">
        <v>25901</v>
      </c>
      <c r="E41" s="387">
        <v>4509</v>
      </c>
      <c r="F41" s="387">
        <v>1603</v>
      </c>
      <c r="G41" s="387">
        <v>1802</v>
      </c>
      <c r="H41" s="387">
        <v>0</v>
      </c>
      <c r="I41" s="387">
        <v>0</v>
      </c>
      <c r="J41" s="387">
        <v>91</v>
      </c>
      <c r="K41" s="387">
        <v>8005</v>
      </c>
      <c r="L41" s="387">
        <v>7955</v>
      </c>
      <c r="M41" s="387">
        <v>15960</v>
      </c>
      <c r="N41" s="387">
        <v>0</v>
      </c>
      <c r="O41" s="387">
        <v>0</v>
      </c>
      <c r="P41" s="389"/>
    </row>
    <row r="42" spans="1:16" ht="24" customHeight="1">
      <c r="A42" s="90" t="s">
        <v>216</v>
      </c>
      <c r="B42" s="387">
        <v>22648</v>
      </c>
      <c r="C42" s="387">
        <v>22439</v>
      </c>
      <c r="D42" s="387">
        <v>15345</v>
      </c>
      <c r="E42" s="387">
        <v>2140</v>
      </c>
      <c r="F42" s="387">
        <v>334</v>
      </c>
      <c r="G42" s="387">
        <v>165</v>
      </c>
      <c r="H42" s="387">
        <v>0</v>
      </c>
      <c r="I42" s="387">
        <v>0</v>
      </c>
      <c r="J42" s="387">
        <v>88</v>
      </c>
      <c r="K42" s="387">
        <v>2727</v>
      </c>
      <c r="L42" s="387">
        <v>4367</v>
      </c>
      <c r="M42" s="387">
        <v>7094</v>
      </c>
      <c r="N42" s="387">
        <v>209</v>
      </c>
      <c r="O42" s="387">
        <v>0</v>
      </c>
      <c r="P42" s="389"/>
    </row>
    <row r="43" spans="1:16" ht="24" customHeight="1">
      <c r="A43" s="316" t="s">
        <v>208</v>
      </c>
      <c r="B43" s="385">
        <v>78839</v>
      </c>
      <c r="C43" s="385">
        <v>78789</v>
      </c>
      <c r="D43" s="385">
        <v>62447</v>
      </c>
      <c r="E43" s="385">
        <v>7167</v>
      </c>
      <c r="F43" s="385">
        <v>1679</v>
      </c>
      <c r="G43" s="385">
        <v>1036</v>
      </c>
      <c r="H43" s="385">
        <v>0</v>
      </c>
      <c r="I43" s="385">
        <v>0</v>
      </c>
      <c r="J43" s="385">
        <v>301</v>
      </c>
      <c r="K43" s="385">
        <v>10183</v>
      </c>
      <c r="L43" s="385">
        <v>6159</v>
      </c>
      <c r="M43" s="385">
        <v>16342</v>
      </c>
      <c r="N43" s="385">
        <v>50</v>
      </c>
      <c r="O43" s="385">
        <v>0</v>
      </c>
      <c r="P43" s="386"/>
    </row>
    <row r="44" spans="1:16" ht="24" customHeight="1">
      <c r="A44" s="90" t="s">
        <v>209</v>
      </c>
      <c r="B44" s="387">
        <v>29158</v>
      </c>
      <c r="C44" s="387">
        <v>29158</v>
      </c>
      <c r="D44" s="387">
        <v>17062</v>
      </c>
      <c r="E44" s="387">
        <v>2893</v>
      </c>
      <c r="F44" s="387">
        <v>484</v>
      </c>
      <c r="G44" s="387">
        <v>964</v>
      </c>
      <c r="H44" s="387">
        <v>0</v>
      </c>
      <c r="I44" s="387">
        <v>0</v>
      </c>
      <c r="J44" s="387">
        <v>0</v>
      </c>
      <c r="K44" s="387">
        <v>4342</v>
      </c>
      <c r="L44" s="387">
        <v>7752</v>
      </c>
      <c r="M44" s="387">
        <v>12095</v>
      </c>
      <c r="N44" s="387">
        <v>0</v>
      </c>
      <c r="O44" s="387">
        <v>0</v>
      </c>
      <c r="P44" s="761"/>
    </row>
    <row r="45" spans="1:16" ht="24" customHeight="1">
      <c r="A45" s="90" t="s">
        <v>212</v>
      </c>
      <c r="B45" s="387">
        <v>35050</v>
      </c>
      <c r="C45" s="387">
        <v>35050</v>
      </c>
      <c r="D45" s="387">
        <v>23618</v>
      </c>
      <c r="E45" s="387">
        <v>3231</v>
      </c>
      <c r="F45" s="387">
        <v>798</v>
      </c>
      <c r="G45" s="387">
        <v>576</v>
      </c>
      <c r="H45" s="387">
        <v>0</v>
      </c>
      <c r="I45" s="387">
        <v>0</v>
      </c>
      <c r="J45" s="387">
        <v>66</v>
      </c>
      <c r="K45" s="387">
        <v>4671</v>
      </c>
      <c r="L45" s="387">
        <v>6761</v>
      </c>
      <c r="M45" s="387">
        <v>11432</v>
      </c>
      <c r="N45" s="387">
        <v>0</v>
      </c>
      <c r="O45" s="387">
        <v>0</v>
      </c>
      <c r="P45" s="389"/>
    </row>
    <row r="46" spans="1:16" ht="24" customHeight="1">
      <c r="A46" s="90" t="s">
        <v>210</v>
      </c>
      <c r="B46" s="387">
        <v>82846</v>
      </c>
      <c r="C46" s="387">
        <v>82846</v>
      </c>
      <c r="D46" s="387">
        <v>50985</v>
      </c>
      <c r="E46" s="387">
        <v>7931</v>
      </c>
      <c r="F46" s="387">
        <v>1108</v>
      </c>
      <c r="G46" s="387">
        <v>1975</v>
      </c>
      <c r="H46" s="387">
        <v>0</v>
      </c>
      <c r="I46" s="387">
        <v>0</v>
      </c>
      <c r="J46" s="387">
        <v>0</v>
      </c>
      <c r="K46" s="387">
        <v>11014</v>
      </c>
      <c r="L46" s="387">
        <v>20847</v>
      </c>
      <c r="M46" s="387">
        <v>31861</v>
      </c>
      <c r="N46" s="387">
        <v>0</v>
      </c>
      <c r="O46" s="387">
        <v>0</v>
      </c>
      <c r="P46" s="389"/>
    </row>
    <row r="47" spans="1:16" ht="24" customHeight="1" thickBot="1">
      <c r="A47" s="644" t="s">
        <v>213</v>
      </c>
      <c r="B47" s="762">
        <v>101421</v>
      </c>
      <c r="C47" s="762">
        <v>100252</v>
      </c>
      <c r="D47" s="762">
        <v>65607</v>
      </c>
      <c r="E47" s="762">
        <v>9022</v>
      </c>
      <c r="F47" s="762">
        <v>2142</v>
      </c>
      <c r="G47" s="762">
        <v>1688</v>
      </c>
      <c r="H47" s="762">
        <v>0</v>
      </c>
      <c r="I47" s="762">
        <v>0</v>
      </c>
      <c r="J47" s="762">
        <v>528</v>
      </c>
      <c r="K47" s="762">
        <v>13380</v>
      </c>
      <c r="L47" s="762">
        <v>21265</v>
      </c>
      <c r="M47" s="762">
        <v>34645</v>
      </c>
      <c r="N47" s="762">
        <v>1169</v>
      </c>
      <c r="O47" s="762">
        <v>0</v>
      </c>
      <c r="P47" s="763"/>
    </row>
    <row r="48" spans="1:16" ht="24" customHeight="1" thickBot="1">
      <c r="A48" s="644" t="s">
        <v>48</v>
      </c>
      <c r="B48" s="629">
        <f>SUM(B7:B47)</f>
        <v>3494757</v>
      </c>
      <c r="C48" s="629">
        <f>SUM(C7:C47)</f>
        <v>3210721</v>
      </c>
      <c r="D48" s="629">
        <f t="shared" ref="D48:O48" si="0">SUM(D7:D47)</f>
        <v>1654589</v>
      </c>
      <c r="E48" s="629">
        <f t="shared" si="0"/>
        <v>319439</v>
      </c>
      <c r="F48" s="629">
        <f t="shared" si="0"/>
        <v>58716</v>
      </c>
      <c r="G48" s="629">
        <f t="shared" si="0"/>
        <v>54603</v>
      </c>
      <c r="H48" s="629">
        <f t="shared" si="0"/>
        <v>0</v>
      </c>
      <c r="I48" s="629">
        <f t="shared" si="0"/>
        <v>10770</v>
      </c>
      <c r="J48" s="629">
        <f t="shared" si="0"/>
        <v>11725</v>
      </c>
      <c r="K48" s="629">
        <f t="shared" si="0"/>
        <v>455254</v>
      </c>
      <c r="L48" s="629">
        <f t="shared" si="0"/>
        <v>1100876</v>
      </c>
      <c r="M48" s="629">
        <f t="shared" si="0"/>
        <v>1556131</v>
      </c>
      <c r="N48" s="629">
        <f t="shared" si="0"/>
        <v>284036</v>
      </c>
      <c r="O48" s="629">
        <f t="shared" si="0"/>
        <v>0</v>
      </c>
      <c r="P48" s="670"/>
    </row>
    <row r="49" spans="1:16" ht="24" customHeight="1">
      <c r="A49" s="650" t="s">
        <v>214</v>
      </c>
      <c r="B49" s="764">
        <v>4370</v>
      </c>
      <c r="C49" s="764">
        <v>4370</v>
      </c>
      <c r="D49" s="764">
        <v>2969</v>
      </c>
      <c r="E49" s="764">
        <v>473</v>
      </c>
      <c r="F49" s="764">
        <v>530</v>
      </c>
      <c r="G49" s="764">
        <v>0</v>
      </c>
      <c r="H49" s="764">
        <v>0</v>
      </c>
      <c r="I49" s="764">
        <v>0</v>
      </c>
      <c r="J49" s="764">
        <v>398</v>
      </c>
      <c r="K49" s="764">
        <v>1401</v>
      </c>
      <c r="L49" s="764">
        <v>0</v>
      </c>
      <c r="M49" s="764">
        <v>1401</v>
      </c>
      <c r="N49" s="764">
        <v>0</v>
      </c>
      <c r="O49" s="764">
        <v>0</v>
      </c>
      <c r="P49" s="765"/>
    </row>
    <row r="50" spans="1:16" ht="24" customHeight="1">
      <c r="A50" s="90" t="s">
        <v>215</v>
      </c>
      <c r="B50" s="766">
        <v>45320</v>
      </c>
      <c r="C50" s="766">
        <v>45320</v>
      </c>
      <c r="D50" s="766">
        <v>34222</v>
      </c>
      <c r="E50" s="766">
        <v>314</v>
      </c>
      <c r="F50" s="766">
        <v>92</v>
      </c>
      <c r="G50" s="766">
        <v>0</v>
      </c>
      <c r="H50" s="766">
        <v>0</v>
      </c>
      <c r="I50" s="766">
        <v>0</v>
      </c>
      <c r="J50" s="766">
        <v>0</v>
      </c>
      <c r="K50" s="766">
        <v>406</v>
      </c>
      <c r="L50" s="766">
        <v>10692</v>
      </c>
      <c r="M50" s="766">
        <v>11098</v>
      </c>
      <c r="N50" s="766">
        <v>0</v>
      </c>
      <c r="O50" s="766">
        <v>0</v>
      </c>
      <c r="P50" s="767"/>
    </row>
    <row r="51" spans="1:16" ht="24" customHeight="1" thickBot="1">
      <c r="A51" s="644" t="s">
        <v>170</v>
      </c>
      <c r="B51" s="768">
        <v>383241</v>
      </c>
      <c r="C51" s="768">
        <v>383241</v>
      </c>
      <c r="D51" s="768">
        <v>239134</v>
      </c>
      <c r="E51" s="768">
        <v>38597</v>
      </c>
      <c r="F51" s="768">
        <v>4140</v>
      </c>
      <c r="G51" s="768">
        <v>352</v>
      </c>
      <c r="H51" s="768"/>
      <c r="I51" s="768"/>
      <c r="J51" s="768">
        <v>2170</v>
      </c>
      <c r="K51" s="768">
        <v>45259</v>
      </c>
      <c r="L51" s="768">
        <v>98848</v>
      </c>
      <c r="M51" s="768">
        <v>144107</v>
      </c>
      <c r="N51" s="768">
        <v>0</v>
      </c>
      <c r="O51" s="768">
        <v>0</v>
      </c>
      <c r="P51" s="769"/>
    </row>
    <row r="52" spans="1:16" ht="24" customHeight="1" thickBot="1">
      <c r="A52" s="644" t="s">
        <v>144</v>
      </c>
      <c r="B52" s="629">
        <f>SUM(B49:B51)</f>
        <v>432931</v>
      </c>
      <c r="C52" s="629">
        <f t="shared" ref="C52:O52" si="1">SUM(C49:C51)</f>
        <v>432931</v>
      </c>
      <c r="D52" s="629">
        <f t="shared" si="1"/>
        <v>276325</v>
      </c>
      <c r="E52" s="629">
        <f t="shared" si="1"/>
        <v>39384</v>
      </c>
      <c r="F52" s="629">
        <f t="shared" si="1"/>
        <v>4762</v>
      </c>
      <c r="G52" s="629">
        <f t="shared" si="1"/>
        <v>352</v>
      </c>
      <c r="H52" s="629">
        <f t="shared" si="1"/>
        <v>0</v>
      </c>
      <c r="I52" s="629">
        <f t="shared" si="1"/>
        <v>0</v>
      </c>
      <c r="J52" s="629">
        <f t="shared" si="1"/>
        <v>2568</v>
      </c>
      <c r="K52" s="629">
        <f t="shared" si="1"/>
        <v>47066</v>
      </c>
      <c r="L52" s="629">
        <f t="shared" si="1"/>
        <v>109540</v>
      </c>
      <c r="M52" s="629">
        <f t="shared" si="1"/>
        <v>156606</v>
      </c>
      <c r="N52" s="629">
        <f t="shared" si="1"/>
        <v>0</v>
      </c>
      <c r="O52" s="629">
        <f t="shared" si="1"/>
        <v>0</v>
      </c>
      <c r="P52" s="630"/>
    </row>
    <row r="53" spans="1:16" ht="24" customHeight="1" thickBot="1">
      <c r="A53" s="644" t="s">
        <v>11</v>
      </c>
      <c r="B53" s="629">
        <f>B48+B52</f>
        <v>3927688</v>
      </c>
      <c r="C53" s="629">
        <f t="shared" ref="C53:O53" si="2">C48+C52</f>
        <v>3643652</v>
      </c>
      <c r="D53" s="629">
        <f t="shared" si="2"/>
        <v>1930914</v>
      </c>
      <c r="E53" s="629">
        <f t="shared" si="2"/>
        <v>358823</v>
      </c>
      <c r="F53" s="629">
        <f t="shared" si="2"/>
        <v>63478</v>
      </c>
      <c r="G53" s="629">
        <f t="shared" si="2"/>
        <v>54955</v>
      </c>
      <c r="H53" s="629">
        <f t="shared" si="2"/>
        <v>0</v>
      </c>
      <c r="I53" s="629">
        <f t="shared" si="2"/>
        <v>10770</v>
      </c>
      <c r="J53" s="629">
        <f t="shared" si="2"/>
        <v>14293</v>
      </c>
      <c r="K53" s="629">
        <f t="shared" si="2"/>
        <v>502320</v>
      </c>
      <c r="L53" s="629">
        <f t="shared" si="2"/>
        <v>1210416</v>
      </c>
      <c r="M53" s="629">
        <f t="shared" si="2"/>
        <v>1712737</v>
      </c>
      <c r="N53" s="629">
        <f t="shared" si="2"/>
        <v>284036</v>
      </c>
      <c r="O53" s="629">
        <f t="shared" si="2"/>
        <v>0</v>
      </c>
      <c r="P53" s="630"/>
    </row>
    <row r="58" spans="1:16">
      <c r="B58" s="41">
        <f>SUM(B7:B47)</f>
        <v>3494757</v>
      </c>
    </row>
  </sheetData>
  <mergeCells count="6">
    <mergeCell ref="A2:A6"/>
    <mergeCell ref="L5:L6"/>
    <mergeCell ref="N3:N6"/>
    <mergeCell ref="D4:D6"/>
    <mergeCell ref="C3:C6"/>
    <mergeCell ref="B2:B6"/>
  </mergeCells>
  <phoneticPr fontId="2"/>
  <printOptions horizontalCentered="1"/>
  <pageMargins left="0.78740157480314965" right="0.78740157480314965" top="0.78740157480314965" bottom="0.78740157480314965" header="0.51181102362204722" footer="0.51181102362204722"/>
  <pageSetup paperSize="9" scale="63" firstPageNumber="50" fitToWidth="2" orientation="portrait" useFirstPageNumber="1" r:id="rId1"/>
  <headerFooter alignWithMargins="0">
    <oddFooter>&amp;C&amp;"ＭＳ 明朝,標準"&amp;18&amp;P</oddFooter>
  </headerFooter>
  <colBreaks count="1" manualBreakCount="1">
    <brk id="11" max="52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HN71"/>
  <sheetViews>
    <sheetView view="pageBreakPreview" topLeftCell="D42" zoomScale="80" zoomScaleNormal="85" zoomScaleSheetLayoutView="80" workbookViewId="0">
      <selection activeCell="Q51" sqref="Q51"/>
    </sheetView>
  </sheetViews>
  <sheetFormatPr defaultColWidth="9" defaultRowHeight="13"/>
  <cols>
    <col min="1" max="1" width="12.08984375" style="1" customWidth="1"/>
    <col min="2" max="4" width="11.7265625" style="1" bestFit="1" customWidth="1"/>
    <col min="5" max="5" width="10" style="1" bestFit="1" customWidth="1"/>
    <col min="6" max="6" width="9.36328125" style="1" bestFit="1" customWidth="1"/>
    <col min="7" max="7" width="10.453125" style="1" customWidth="1"/>
    <col min="8" max="10" width="9.36328125" style="1" bestFit="1" customWidth="1"/>
    <col min="11" max="11" width="10" style="1" bestFit="1" customWidth="1"/>
    <col min="12" max="12" width="10.7265625" style="1" customWidth="1"/>
    <col min="13" max="13" width="11.7265625" style="1" bestFit="1" customWidth="1"/>
    <col min="14" max="14" width="10.6328125" style="1" customWidth="1"/>
    <col min="15" max="15" width="11" style="1" customWidth="1"/>
    <col min="16" max="16" width="10.08984375" style="1" bestFit="1" customWidth="1"/>
    <col min="17" max="17" width="9.36328125" style="1" bestFit="1" customWidth="1"/>
    <col min="18" max="18" width="51.6328125" style="1" customWidth="1"/>
    <col min="19" max="20" width="9.08984375" style="1" bestFit="1" customWidth="1"/>
    <col min="21" max="16384" width="9" style="1"/>
  </cols>
  <sheetData>
    <row r="1" spans="1:222" ht="14.5" thickBot="1">
      <c r="A1" s="70" t="s">
        <v>570</v>
      </c>
    </row>
    <row r="2" spans="1:222" ht="14.15" customHeight="1">
      <c r="A2" s="1043" t="s">
        <v>0</v>
      </c>
      <c r="B2" s="1114" t="s">
        <v>342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92" t="s">
        <v>121</v>
      </c>
      <c r="O2" s="1041" t="s">
        <v>122</v>
      </c>
      <c r="P2" s="1042"/>
      <c r="Q2" s="1045"/>
      <c r="R2" s="86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HN2" s="6"/>
    </row>
    <row r="3" spans="1:222" ht="14.15" customHeight="1">
      <c r="A3" s="1009"/>
      <c r="B3" s="1115"/>
      <c r="C3" s="1119" t="s">
        <v>340</v>
      </c>
      <c r="D3" s="889"/>
      <c r="E3" s="890"/>
      <c r="F3" s="890"/>
      <c r="G3" s="890"/>
      <c r="H3" s="890"/>
      <c r="I3" s="890"/>
      <c r="J3" s="890"/>
      <c r="K3" s="890"/>
      <c r="L3" s="890"/>
      <c r="M3" s="23"/>
      <c r="N3" s="1122" t="s">
        <v>114</v>
      </c>
      <c r="O3" s="1022" t="str">
        <f>A1</f>
        <v>令和８年度予算</v>
      </c>
      <c r="P3" s="972" t="s">
        <v>123</v>
      </c>
      <c r="Q3" s="972" t="s">
        <v>124</v>
      </c>
      <c r="R3" s="37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HN3" s="6"/>
    </row>
    <row r="4" spans="1:222" ht="14.15" customHeight="1">
      <c r="A4" s="1009"/>
      <c r="B4" s="1115"/>
      <c r="C4" s="1120"/>
      <c r="D4" s="1008" t="s">
        <v>339</v>
      </c>
      <c r="E4" s="890"/>
      <c r="F4" s="890"/>
      <c r="G4" s="890"/>
      <c r="H4" s="890"/>
      <c r="I4" s="890"/>
      <c r="J4" s="890"/>
      <c r="K4" s="890"/>
      <c r="L4" s="889"/>
      <c r="M4" s="939"/>
      <c r="N4" s="1123"/>
      <c r="O4" s="1022"/>
      <c r="P4" s="973" t="s">
        <v>125</v>
      </c>
      <c r="Q4" s="973" t="s">
        <v>126</v>
      </c>
      <c r="R4" s="87" t="s">
        <v>127</v>
      </c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HN4" s="6"/>
    </row>
    <row r="5" spans="1:222" ht="14.15" customHeight="1">
      <c r="A5" s="1009"/>
      <c r="B5" s="1115"/>
      <c r="C5" s="1120"/>
      <c r="D5" s="1010"/>
      <c r="E5" s="889"/>
      <c r="F5" s="889"/>
      <c r="G5" s="889"/>
      <c r="H5" s="889"/>
      <c r="I5" s="889"/>
      <c r="J5" s="889"/>
      <c r="K5" s="32" t="s">
        <v>343</v>
      </c>
      <c r="L5" s="1117" t="s">
        <v>344</v>
      </c>
      <c r="M5" s="18" t="s">
        <v>117</v>
      </c>
      <c r="N5" s="1123"/>
      <c r="O5" s="974"/>
      <c r="P5" s="973" t="s">
        <v>128</v>
      </c>
      <c r="Q5" s="973" t="s">
        <v>128</v>
      </c>
      <c r="R5" s="37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HN5" s="6"/>
    </row>
    <row r="6" spans="1:222" ht="14.15" customHeight="1">
      <c r="A6" s="1044"/>
      <c r="B6" s="1116"/>
      <c r="C6" s="1121"/>
      <c r="D6" s="1027"/>
      <c r="E6" s="975" t="s">
        <v>338</v>
      </c>
      <c r="F6" s="976" t="s">
        <v>118</v>
      </c>
      <c r="G6" s="977" t="s">
        <v>119</v>
      </c>
      <c r="H6" s="977" t="s">
        <v>129</v>
      </c>
      <c r="I6" s="977" t="s">
        <v>130</v>
      </c>
      <c r="J6" s="977" t="s">
        <v>120</v>
      </c>
      <c r="K6" s="48" t="s">
        <v>329</v>
      </c>
      <c r="L6" s="1118"/>
      <c r="M6" s="873" t="s">
        <v>329</v>
      </c>
      <c r="N6" s="1124"/>
      <c r="O6" s="48" t="s">
        <v>121</v>
      </c>
      <c r="P6" s="48" t="s">
        <v>307</v>
      </c>
      <c r="Q6" s="48" t="s">
        <v>307</v>
      </c>
      <c r="R6" s="978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HN6" s="6"/>
    </row>
    <row r="7" spans="1:222" ht="21" customHeight="1">
      <c r="A7" s="305" t="s">
        <v>254</v>
      </c>
      <c r="B7" s="391">
        <v>788587</v>
      </c>
      <c r="C7" s="391">
        <v>788587</v>
      </c>
      <c r="D7" s="391">
        <v>244493</v>
      </c>
      <c r="E7" s="391">
        <v>46100</v>
      </c>
      <c r="F7" s="391">
        <v>10448</v>
      </c>
      <c r="G7" s="391">
        <v>3000</v>
      </c>
      <c r="H7" s="391">
        <v>0</v>
      </c>
      <c r="I7" s="391">
        <v>900</v>
      </c>
      <c r="J7" s="391">
        <v>0</v>
      </c>
      <c r="K7" s="391">
        <v>60448</v>
      </c>
      <c r="L7" s="391">
        <v>483646</v>
      </c>
      <c r="M7" s="391">
        <v>544094</v>
      </c>
      <c r="N7" s="391">
        <v>0</v>
      </c>
      <c r="O7" s="391">
        <v>544094</v>
      </c>
      <c r="P7" s="392"/>
      <c r="Q7" s="392"/>
      <c r="R7" s="393"/>
    </row>
    <row r="8" spans="1:222" ht="21" customHeight="1">
      <c r="A8" s="305" t="s">
        <v>249</v>
      </c>
      <c r="B8" s="391"/>
      <c r="C8" s="391"/>
      <c r="D8" s="391"/>
      <c r="E8" s="391"/>
      <c r="F8" s="391"/>
      <c r="G8" s="391"/>
      <c r="H8" s="391"/>
      <c r="I8" s="391"/>
      <c r="J8" s="391"/>
      <c r="K8" s="391"/>
      <c r="L8" s="391"/>
      <c r="M8" s="391"/>
      <c r="N8" s="391"/>
      <c r="O8" s="391"/>
      <c r="P8" s="392"/>
      <c r="Q8" s="392"/>
      <c r="R8" s="393" t="s">
        <v>423</v>
      </c>
    </row>
    <row r="9" spans="1:222" ht="21" customHeight="1">
      <c r="A9" s="305" t="s">
        <v>251</v>
      </c>
      <c r="B9" s="391"/>
      <c r="C9" s="391"/>
      <c r="D9" s="391"/>
      <c r="E9" s="391"/>
      <c r="F9" s="391"/>
      <c r="G9" s="391"/>
      <c r="H9" s="391"/>
      <c r="I9" s="391"/>
      <c r="J9" s="391"/>
      <c r="K9" s="391"/>
      <c r="L9" s="391"/>
      <c r="M9" s="391"/>
      <c r="N9" s="391"/>
      <c r="O9" s="391"/>
      <c r="P9" s="392"/>
      <c r="Q9" s="392"/>
      <c r="R9" s="393" t="s">
        <v>423</v>
      </c>
    </row>
    <row r="10" spans="1:222" ht="21" customHeight="1">
      <c r="A10" s="305" t="s">
        <v>399</v>
      </c>
      <c r="B10" s="391">
        <v>454177</v>
      </c>
      <c r="C10" s="391">
        <v>454177</v>
      </c>
      <c r="D10" s="391">
        <v>62102</v>
      </c>
      <c r="E10" s="391">
        <v>49264</v>
      </c>
      <c r="F10" s="391">
        <v>6686</v>
      </c>
      <c r="G10" s="391">
        <v>17008</v>
      </c>
      <c r="H10" s="391">
        <v>0</v>
      </c>
      <c r="I10" s="391">
        <v>1700</v>
      </c>
      <c r="J10" s="391">
        <v>4028</v>
      </c>
      <c r="K10" s="391">
        <v>78686</v>
      </c>
      <c r="L10" s="391">
        <v>313389</v>
      </c>
      <c r="M10" s="391">
        <v>392075</v>
      </c>
      <c r="N10" s="391">
        <v>0</v>
      </c>
      <c r="O10" s="391">
        <v>392075</v>
      </c>
      <c r="P10" s="392">
        <v>0.22</v>
      </c>
      <c r="Q10" s="392">
        <v>2.2000000000000002</v>
      </c>
      <c r="R10" s="393"/>
    </row>
    <row r="11" spans="1:222" ht="21" customHeight="1">
      <c r="A11" s="305" t="s">
        <v>400</v>
      </c>
      <c r="B11" s="391"/>
      <c r="C11" s="391"/>
      <c r="D11" s="391"/>
      <c r="E11" s="391"/>
      <c r="F11" s="391"/>
      <c r="G11" s="391"/>
      <c r="H11" s="391"/>
      <c r="I11" s="391"/>
      <c r="J11" s="391"/>
      <c r="K11" s="391"/>
      <c r="L11" s="391"/>
      <c r="M11" s="391"/>
      <c r="N11" s="391"/>
      <c r="O11" s="391"/>
      <c r="P11" s="392"/>
      <c r="Q11" s="392"/>
      <c r="R11" s="393" t="s">
        <v>423</v>
      </c>
    </row>
    <row r="12" spans="1:222" ht="21" customHeight="1">
      <c r="A12" s="302" t="s">
        <v>131</v>
      </c>
      <c r="B12" s="394"/>
      <c r="C12" s="394"/>
      <c r="D12" s="394"/>
      <c r="E12" s="394"/>
      <c r="F12" s="394"/>
      <c r="G12" s="394"/>
      <c r="H12" s="394"/>
      <c r="I12" s="394"/>
      <c r="J12" s="394"/>
      <c r="K12" s="394"/>
      <c r="L12" s="394"/>
      <c r="M12" s="394"/>
      <c r="N12" s="394"/>
      <c r="O12" s="394"/>
      <c r="P12" s="395"/>
      <c r="Q12" s="395"/>
      <c r="R12" s="396" t="s">
        <v>423</v>
      </c>
    </row>
    <row r="13" spans="1:222" ht="21" customHeight="1">
      <c r="A13" s="305" t="s">
        <v>132</v>
      </c>
      <c r="B13" s="391"/>
      <c r="C13" s="391"/>
      <c r="D13" s="391"/>
      <c r="E13" s="391"/>
      <c r="F13" s="391"/>
      <c r="G13" s="391"/>
      <c r="H13" s="391"/>
      <c r="I13" s="391"/>
      <c r="J13" s="391"/>
      <c r="K13" s="391"/>
      <c r="L13" s="391"/>
      <c r="M13" s="391"/>
      <c r="N13" s="391"/>
      <c r="O13" s="391"/>
      <c r="P13" s="392"/>
      <c r="Q13" s="392"/>
      <c r="R13" s="393" t="s">
        <v>423</v>
      </c>
    </row>
    <row r="14" spans="1:222" ht="21" customHeight="1">
      <c r="A14" s="305" t="s">
        <v>135</v>
      </c>
      <c r="B14" s="391"/>
      <c r="C14" s="391"/>
      <c r="D14" s="391"/>
      <c r="E14" s="391"/>
      <c r="F14" s="391"/>
      <c r="G14" s="391"/>
      <c r="H14" s="391"/>
      <c r="I14" s="391"/>
      <c r="J14" s="391"/>
      <c r="K14" s="391"/>
      <c r="L14" s="391"/>
      <c r="M14" s="391"/>
      <c r="N14" s="391"/>
      <c r="O14" s="391"/>
      <c r="P14" s="392"/>
      <c r="Q14" s="392"/>
      <c r="R14" s="393" t="s">
        <v>423</v>
      </c>
    </row>
    <row r="15" spans="1:222" ht="21" customHeight="1">
      <c r="A15" s="305" t="s">
        <v>206</v>
      </c>
      <c r="B15" s="391"/>
      <c r="C15" s="391"/>
      <c r="D15" s="391"/>
      <c r="E15" s="391"/>
      <c r="F15" s="391"/>
      <c r="G15" s="391"/>
      <c r="H15" s="391"/>
      <c r="I15" s="391"/>
      <c r="J15" s="391"/>
      <c r="K15" s="391"/>
      <c r="L15" s="391"/>
      <c r="M15" s="391"/>
      <c r="N15" s="391"/>
      <c r="O15" s="391"/>
      <c r="P15" s="392"/>
      <c r="Q15" s="392"/>
      <c r="R15" s="397" t="s">
        <v>423</v>
      </c>
    </row>
    <row r="16" spans="1:222" ht="21" customHeight="1">
      <c r="A16" s="438" t="s">
        <v>133</v>
      </c>
      <c r="B16" s="471">
        <v>182189</v>
      </c>
      <c r="C16" s="471">
        <v>182189</v>
      </c>
      <c r="D16" s="471">
        <v>124877</v>
      </c>
      <c r="E16" s="471">
        <v>16271</v>
      </c>
      <c r="F16" s="471">
        <v>2981</v>
      </c>
      <c r="G16" s="471">
        <v>1700</v>
      </c>
      <c r="H16" s="471">
        <v>0</v>
      </c>
      <c r="I16" s="471">
        <v>3900</v>
      </c>
      <c r="J16" s="471">
        <v>0</v>
      </c>
      <c r="K16" s="471">
        <v>24852</v>
      </c>
      <c r="L16" s="471">
        <v>32460</v>
      </c>
      <c r="M16" s="471">
        <v>57312</v>
      </c>
      <c r="N16" s="471">
        <v>0</v>
      </c>
      <c r="O16" s="471">
        <v>57312</v>
      </c>
      <c r="P16" s="472">
        <v>0.12</v>
      </c>
      <c r="Q16" s="472">
        <v>0.96</v>
      </c>
      <c r="R16" s="473"/>
    </row>
    <row r="17" spans="1:18" ht="21" customHeight="1">
      <c r="A17" s="302" t="s">
        <v>401</v>
      </c>
      <c r="B17" s="394"/>
      <c r="C17" s="394"/>
      <c r="D17" s="394"/>
      <c r="E17" s="394"/>
      <c r="F17" s="394"/>
      <c r="G17" s="394"/>
      <c r="H17" s="394"/>
      <c r="I17" s="394"/>
      <c r="J17" s="394"/>
      <c r="K17" s="394"/>
      <c r="L17" s="394"/>
      <c r="M17" s="394"/>
      <c r="N17" s="394"/>
      <c r="O17" s="394"/>
      <c r="P17" s="395"/>
      <c r="Q17" s="395"/>
      <c r="R17" s="396" t="s">
        <v>440</v>
      </c>
    </row>
    <row r="18" spans="1:18" ht="21" customHeight="1">
      <c r="A18" s="305" t="s">
        <v>402</v>
      </c>
      <c r="B18" s="391">
        <v>242692</v>
      </c>
      <c r="C18" s="391">
        <v>158740</v>
      </c>
      <c r="D18" s="391">
        <v>0</v>
      </c>
      <c r="E18" s="391">
        <v>31300</v>
      </c>
      <c r="F18" s="391">
        <v>4535</v>
      </c>
      <c r="G18" s="391">
        <v>6555</v>
      </c>
      <c r="H18" s="391">
        <v>0</v>
      </c>
      <c r="I18" s="391">
        <v>0</v>
      </c>
      <c r="J18" s="391">
        <v>2558</v>
      </c>
      <c r="K18" s="391">
        <v>44948</v>
      </c>
      <c r="L18" s="391">
        <v>113792</v>
      </c>
      <c r="M18" s="391">
        <v>158740</v>
      </c>
      <c r="N18" s="391">
        <v>83952</v>
      </c>
      <c r="O18" s="391">
        <v>242692</v>
      </c>
      <c r="P18" s="392">
        <v>0.25</v>
      </c>
      <c r="Q18" s="392">
        <v>1.97</v>
      </c>
      <c r="R18" s="393" t="s">
        <v>444</v>
      </c>
    </row>
    <row r="19" spans="1:18" ht="21" customHeight="1">
      <c r="A19" s="305" t="s">
        <v>218</v>
      </c>
      <c r="B19" s="391"/>
      <c r="C19" s="391"/>
      <c r="D19" s="391"/>
      <c r="E19" s="391"/>
      <c r="F19" s="391"/>
      <c r="G19" s="391"/>
      <c r="H19" s="391"/>
      <c r="I19" s="391"/>
      <c r="J19" s="391"/>
      <c r="K19" s="391"/>
      <c r="L19" s="391"/>
      <c r="M19" s="391"/>
      <c r="N19" s="391"/>
      <c r="O19" s="391"/>
      <c r="P19" s="392"/>
      <c r="Q19" s="392"/>
      <c r="R19" s="393" t="s">
        <v>446</v>
      </c>
    </row>
    <row r="20" spans="1:18" ht="21" customHeight="1">
      <c r="A20" s="305" t="s">
        <v>403</v>
      </c>
      <c r="B20" s="391"/>
      <c r="C20" s="391"/>
      <c r="D20" s="391"/>
      <c r="E20" s="391"/>
      <c r="F20" s="391"/>
      <c r="G20" s="391"/>
      <c r="H20" s="391"/>
      <c r="I20" s="391"/>
      <c r="J20" s="391"/>
      <c r="K20" s="391"/>
      <c r="L20" s="391"/>
      <c r="M20" s="391"/>
      <c r="N20" s="391"/>
      <c r="O20" s="391"/>
      <c r="P20" s="392"/>
      <c r="Q20" s="392"/>
      <c r="R20" s="393" t="s">
        <v>446</v>
      </c>
    </row>
    <row r="21" spans="1:18" ht="21" customHeight="1">
      <c r="A21" s="438" t="s">
        <v>217</v>
      </c>
      <c r="B21" s="471"/>
      <c r="C21" s="471"/>
      <c r="D21" s="471"/>
      <c r="E21" s="471"/>
      <c r="F21" s="471"/>
      <c r="G21" s="471"/>
      <c r="H21" s="471"/>
      <c r="I21" s="471"/>
      <c r="J21" s="471"/>
      <c r="K21" s="471"/>
      <c r="L21" s="471"/>
      <c r="M21" s="471"/>
      <c r="N21" s="471"/>
      <c r="O21" s="471"/>
      <c r="P21" s="472"/>
      <c r="Q21" s="472"/>
      <c r="R21" s="473" t="s">
        <v>446</v>
      </c>
    </row>
    <row r="22" spans="1:18" ht="21" customHeight="1">
      <c r="A22" s="302" t="s">
        <v>404</v>
      </c>
      <c r="B22" s="537">
        <v>336790</v>
      </c>
      <c r="C22" s="537">
        <v>266562</v>
      </c>
      <c r="D22" s="537">
        <v>144238</v>
      </c>
      <c r="E22" s="537">
        <v>19100</v>
      </c>
      <c r="F22" s="537">
        <v>1930</v>
      </c>
      <c r="G22" s="537">
        <v>2788</v>
      </c>
      <c r="H22" s="537">
        <v>0</v>
      </c>
      <c r="I22" s="537">
        <v>0</v>
      </c>
      <c r="J22" s="537">
        <v>1061</v>
      </c>
      <c r="K22" s="537">
        <v>24879</v>
      </c>
      <c r="L22" s="537">
        <v>97445</v>
      </c>
      <c r="M22" s="537">
        <v>122324</v>
      </c>
      <c r="N22" s="537">
        <v>70228</v>
      </c>
      <c r="O22" s="537">
        <v>192552</v>
      </c>
      <c r="P22" s="538"/>
      <c r="Q22" s="538"/>
      <c r="R22" s="539"/>
    </row>
    <row r="23" spans="1:18" ht="21" customHeight="1">
      <c r="A23" s="305" t="s">
        <v>192</v>
      </c>
      <c r="B23" s="391">
        <v>52642</v>
      </c>
      <c r="C23" s="391">
        <v>52642</v>
      </c>
      <c r="D23" s="391">
        <v>44254</v>
      </c>
      <c r="E23" s="391">
        <v>4800</v>
      </c>
      <c r="F23" s="391">
        <v>1380</v>
      </c>
      <c r="G23" s="391">
        <v>1100</v>
      </c>
      <c r="H23" s="391">
        <v>0</v>
      </c>
      <c r="I23" s="391">
        <v>0</v>
      </c>
      <c r="J23" s="391">
        <v>0</v>
      </c>
      <c r="K23" s="391">
        <v>7280</v>
      </c>
      <c r="L23" s="391">
        <v>1108</v>
      </c>
      <c r="M23" s="391">
        <v>8388</v>
      </c>
      <c r="N23" s="391">
        <v>0</v>
      </c>
      <c r="O23" s="391">
        <v>8388</v>
      </c>
      <c r="P23" s="392"/>
      <c r="Q23" s="392"/>
      <c r="R23" s="393"/>
    </row>
    <row r="24" spans="1:18" ht="21" customHeight="1">
      <c r="A24" s="305" t="s">
        <v>194</v>
      </c>
      <c r="B24" s="391">
        <v>93487</v>
      </c>
      <c r="C24" s="391">
        <v>93487</v>
      </c>
      <c r="D24" s="391">
        <v>79094</v>
      </c>
      <c r="E24" s="391">
        <v>10170</v>
      </c>
      <c r="F24" s="391">
        <v>1600</v>
      </c>
      <c r="G24" s="391">
        <v>2350</v>
      </c>
      <c r="H24" s="391">
        <v>0</v>
      </c>
      <c r="I24" s="391">
        <v>0</v>
      </c>
      <c r="J24" s="391" t="s">
        <v>460</v>
      </c>
      <c r="K24" s="391">
        <v>14120</v>
      </c>
      <c r="L24" s="391">
        <v>273</v>
      </c>
      <c r="M24" s="391">
        <v>14393</v>
      </c>
      <c r="N24" s="391">
        <v>0</v>
      </c>
      <c r="O24" s="391">
        <v>14393</v>
      </c>
      <c r="P24" s="392"/>
      <c r="Q24" s="392"/>
      <c r="R24" s="393" t="s">
        <v>459</v>
      </c>
    </row>
    <row r="25" spans="1:18" ht="21" customHeight="1">
      <c r="A25" s="305" t="s">
        <v>405</v>
      </c>
      <c r="B25" s="391">
        <v>55930</v>
      </c>
      <c r="C25" s="391">
        <v>51354</v>
      </c>
      <c r="D25" s="391">
        <v>42228</v>
      </c>
      <c r="E25" s="391">
        <v>5400</v>
      </c>
      <c r="F25" s="391">
        <v>1329</v>
      </c>
      <c r="G25" s="391">
        <v>1200</v>
      </c>
      <c r="H25" s="391">
        <v>0</v>
      </c>
      <c r="I25" s="391">
        <v>0</v>
      </c>
      <c r="J25" s="391">
        <v>0</v>
      </c>
      <c r="K25" s="391">
        <v>7929</v>
      </c>
      <c r="L25" s="391">
        <v>1197</v>
      </c>
      <c r="M25" s="391">
        <v>9126</v>
      </c>
      <c r="N25" s="391">
        <v>4576</v>
      </c>
      <c r="O25" s="391">
        <v>13702</v>
      </c>
      <c r="P25" s="392"/>
      <c r="Q25" s="392"/>
      <c r="R25" s="393" t="s">
        <v>459</v>
      </c>
    </row>
    <row r="26" spans="1:18" ht="21" customHeight="1">
      <c r="A26" s="305" t="s">
        <v>311</v>
      </c>
      <c r="B26" s="391">
        <v>217331</v>
      </c>
      <c r="C26" s="391">
        <v>217331</v>
      </c>
      <c r="D26" s="391">
        <v>189539</v>
      </c>
      <c r="E26" s="391">
        <v>4400</v>
      </c>
      <c r="F26" s="391">
        <v>3000</v>
      </c>
      <c r="G26" s="391">
        <v>251</v>
      </c>
      <c r="H26" s="391">
        <v>0</v>
      </c>
      <c r="I26" s="391">
        <v>0</v>
      </c>
      <c r="J26" s="391">
        <v>0</v>
      </c>
      <c r="K26" s="391">
        <v>7651</v>
      </c>
      <c r="L26" s="391">
        <v>20141</v>
      </c>
      <c r="M26" s="391">
        <v>27792</v>
      </c>
      <c r="N26" s="391">
        <v>0</v>
      </c>
      <c r="O26" s="391">
        <v>27792</v>
      </c>
      <c r="P26" s="392">
        <v>0.03</v>
      </c>
      <c r="Q26" s="392">
        <v>0</v>
      </c>
      <c r="R26" s="393"/>
    </row>
    <row r="27" spans="1:18" ht="21" customHeight="1">
      <c r="A27" s="438" t="s">
        <v>195</v>
      </c>
      <c r="B27" s="471">
        <v>348484</v>
      </c>
      <c r="C27" s="471">
        <v>257283</v>
      </c>
      <c r="D27" s="471">
        <v>98606</v>
      </c>
      <c r="E27" s="471">
        <v>12342</v>
      </c>
      <c r="F27" s="471">
        <v>2409</v>
      </c>
      <c r="G27" s="471">
        <v>688</v>
      </c>
      <c r="H27" s="471">
        <v>0</v>
      </c>
      <c r="I27" s="471">
        <v>17</v>
      </c>
      <c r="J27" s="471">
        <v>275</v>
      </c>
      <c r="K27" s="471">
        <v>15731</v>
      </c>
      <c r="L27" s="471">
        <v>142946</v>
      </c>
      <c r="M27" s="471">
        <v>158677</v>
      </c>
      <c r="N27" s="471">
        <v>91201</v>
      </c>
      <c r="O27" s="471">
        <v>249878</v>
      </c>
      <c r="P27" s="472" t="s">
        <v>136</v>
      </c>
      <c r="Q27" s="472" t="s">
        <v>136</v>
      </c>
      <c r="R27" s="473"/>
    </row>
    <row r="28" spans="1:18" ht="21" customHeight="1">
      <c r="A28" s="302" t="s">
        <v>196</v>
      </c>
      <c r="B28" s="537">
        <v>184666</v>
      </c>
      <c r="C28" s="537">
        <v>107272</v>
      </c>
      <c r="D28" s="537">
        <v>66582</v>
      </c>
      <c r="E28" s="537">
        <v>10195</v>
      </c>
      <c r="F28" s="537">
        <v>1589</v>
      </c>
      <c r="G28" s="537">
        <v>1485</v>
      </c>
      <c r="H28" s="537">
        <v>0</v>
      </c>
      <c r="I28" s="537">
        <v>0</v>
      </c>
      <c r="J28" s="537">
        <v>341</v>
      </c>
      <c r="K28" s="537">
        <v>13610</v>
      </c>
      <c r="L28" s="537">
        <v>27080</v>
      </c>
      <c r="M28" s="537">
        <v>40690</v>
      </c>
      <c r="N28" s="537">
        <v>77394</v>
      </c>
      <c r="O28" s="537">
        <v>118084</v>
      </c>
      <c r="P28" s="538">
        <v>0.35</v>
      </c>
      <c r="Q28" s="538">
        <v>2.6</v>
      </c>
      <c r="R28" s="539"/>
    </row>
    <row r="29" spans="1:18" ht="21" customHeight="1">
      <c r="A29" s="305" t="s">
        <v>197</v>
      </c>
      <c r="B29" s="391">
        <v>133262</v>
      </c>
      <c r="C29" s="391">
        <v>133262</v>
      </c>
      <c r="D29" s="391">
        <v>83515</v>
      </c>
      <c r="E29" s="391">
        <v>7149</v>
      </c>
      <c r="F29" s="391">
        <v>1404</v>
      </c>
      <c r="G29" s="391">
        <v>2013</v>
      </c>
      <c r="H29" s="391">
        <v>0</v>
      </c>
      <c r="I29" s="391">
        <v>5608</v>
      </c>
      <c r="J29" s="391">
        <v>0</v>
      </c>
      <c r="K29" s="391">
        <v>16174</v>
      </c>
      <c r="L29" s="391">
        <v>33573</v>
      </c>
      <c r="M29" s="391">
        <v>49747</v>
      </c>
      <c r="N29" s="391">
        <v>0</v>
      </c>
      <c r="O29" s="391">
        <v>49747</v>
      </c>
      <c r="P29" s="392">
        <v>0.13</v>
      </c>
      <c r="Q29" s="392">
        <v>1.19</v>
      </c>
      <c r="R29" s="393"/>
    </row>
    <row r="30" spans="1:18" ht="21" customHeight="1">
      <c r="A30" s="305" t="s">
        <v>198</v>
      </c>
      <c r="B30" s="391">
        <v>8532</v>
      </c>
      <c r="C30" s="391">
        <v>8532</v>
      </c>
      <c r="D30" s="391">
        <v>6441</v>
      </c>
      <c r="E30" s="391">
        <v>1224</v>
      </c>
      <c r="F30" s="391">
        <v>275</v>
      </c>
      <c r="G30" s="391">
        <v>347</v>
      </c>
      <c r="H30" s="391">
        <v>0</v>
      </c>
      <c r="I30" s="391">
        <v>0</v>
      </c>
      <c r="J30" s="391">
        <v>0</v>
      </c>
      <c r="K30" s="391">
        <v>1846</v>
      </c>
      <c r="L30" s="391">
        <v>245</v>
      </c>
      <c r="M30" s="391">
        <v>2091</v>
      </c>
      <c r="N30" s="391">
        <v>0</v>
      </c>
      <c r="O30" s="391">
        <v>2091</v>
      </c>
      <c r="P30" s="392">
        <v>0.01</v>
      </c>
      <c r="Q30" s="392">
        <v>0.05</v>
      </c>
      <c r="R30" s="393"/>
    </row>
    <row r="31" spans="1:18" ht="21" customHeight="1">
      <c r="A31" s="305" t="s">
        <v>199</v>
      </c>
      <c r="B31" s="391">
        <v>104453</v>
      </c>
      <c r="C31" s="391">
        <v>104453</v>
      </c>
      <c r="D31" s="391">
        <v>31086</v>
      </c>
      <c r="E31" s="391">
        <v>13119</v>
      </c>
      <c r="F31" s="391">
        <v>1635</v>
      </c>
      <c r="G31" s="391">
        <v>2481</v>
      </c>
      <c r="H31" s="391">
        <v>0</v>
      </c>
      <c r="I31" s="391">
        <v>0</v>
      </c>
      <c r="J31" s="391">
        <v>280</v>
      </c>
      <c r="K31" s="391">
        <v>17515</v>
      </c>
      <c r="L31" s="391">
        <v>55852</v>
      </c>
      <c r="M31" s="391">
        <v>73367</v>
      </c>
      <c r="N31" s="391">
        <v>0</v>
      </c>
      <c r="O31" s="391">
        <v>73367</v>
      </c>
      <c r="P31" s="392">
        <v>0.24</v>
      </c>
      <c r="Q31" s="392">
        <v>3.23</v>
      </c>
      <c r="R31" s="393"/>
    </row>
    <row r="32" spans="1:18" ht="21" customHeight="1">
      <c r="A32" s="438" t="s">
        <v>200</v>
      </c>
      <c r="B32" s="471">
        <v>85202</v>
      </c>
      <c r="C32" s="471">
        <v>85202</v>
      </c>
      <c r="D32" s="471">
        <v>50695</v>
      </c>
      <c r="E32" s="471">
        <v>10635</v>
      </c>
      <c r="F32" s="471">
        <v>2191</v>
      </c>
      <c r="G32" s="471">
        <v>340</v>
      </c>
      <c r="H32" s="471">
        <v>0</v>
      </c>
      <c r="I32" s="471">
        <v>0</v>
      </c>
      <c r="J32" s="471">
        <v>33</v>
      </c>
      <c r="K32" s="471">
        <v>13199</v>
      </c>
      <c r="L32" s="471">
        <v>21308</v>
      </c>
      <c r="M32" s="471">
        <v>34507</v>
      </c>
      <c r="N32" s="471">
        <v>0</v>
      </c>
      <c r="O32" s="471">
        <v>34507</v>
      </c>
      <c r="P32" s="472">
        <v>0.13</v>
      </c>
      <c r="Q32" s="472">
        <v>0.64</v>
      </c>
      <c r="R32" s="473"/>
    </row>
    <row r="33" spans="1:20" ht="21" customHeight="1">
      <c r="A33" s="302" t="s">
        <v>201</v>
      </c>
      <c r="B33" s="394">
        <v>31876</v>
      </c>
      <c r="C33" s="394">
        <v>31876</v>
      </c>
      <c r="D33" s="394">
        <v>18342</v>
      </c>
      <c r="E33" s="394">
        <v>5250</v>
      </c>
      <c r="F33" s="394">
        <v>968</v>
      </c>
      <c r="G33" s="394">
        <v>0</v>
      </c>
      <c r="H33" s="394">
        <v>0</v>
      </c>
      <c r="I33" s="394">
        <v>0</v>
      </c>
      <c r="J33" s="394">
        <v>533</v>
      </c>
      <c r="K33" s="394">
        <v>6751</v>
      </c>
      <c r="L33" s="394">
        <v>6783</v>
      </c>
      <c r="M33" s="394">
        <v>13534</v>
      </c>
      <c r="N33" s="394">
        <v>0</v>
      </c>
      <c r="O33" s="394">
        <v>13534</v>
      </c>
      <c r="P33" s="395"/>
      <c r="Q33" s="395"/>
      <c r="R33" s="396" t="s">
        <v>459</v>
      </c>
    </row>
    <row r="34" spans="1:20" ht="21" customHeight="1">
      <c r="A34" s="305" t="s">
        <v>406</v>
      </c>
      <c r="B34" s="391">
        <v>38940</v>
      </c>
      <c r="C34" s="391">
        <v>38940</v>
      </c>
      <c r="D34" s="391">
        <v>18058</v>
      </c>
      <c r="E34" s="391">
        <v>4160</v>
      </c>
      <c r="F34" s="391">
        <v>814</v>
      </c>
      <c r="G34" s="391">
        <v>400</v>
      </c>
      <c r="H34" s="391">
        <v>0</v>
      </c>
      <c r="I34" s="391">
        <v>0</v>
      </c>
      <c r="J34" s="391">
        <v>153</v>
      </c>
      <c r="K34" s="391">
        <v>5527</v>
      </c>
      <c r="L34" s="391">
        <v>15355</v>
      </c>
      <c r="M34" s="391">
        <v>20882</v>
      </c>
      <c r="N34" s="391">
        <v>0</v>
      </c>
      <c r="O34" s="391">
        <v>20882</v>
      </c>
      <c r="P34" s="392">
        <v>6.9999999999999999E-4</v>
      </c>
      <c r="Q34" s="392">
        <v>6.0000000000000001E-3</v>
      </c>
      <c r="R34" s="393" t="s">
        <v>459</v>
      </c>
    </row>
    <row r="35" spans="1:20" ht="21" customHeight="1">
      <c r="A35" s="305" t="s">
        <v>202</v>
      </c>
      <c r="B35" s="391">
        <v>113932</v>
      </c>
      <c r="C35" s="391">
        <v>113932</v>
      </c>
      <c r="D35" s="391">
        <v>65504</v>
      </c>
      <c r="E35" s="391">
        <v>9892</v>
      </c>
      <c r="F35" s="391">
        <v>2136</v>
      </c>
      <c r="G35" s="391">
        <v>550</v>
      </c>
      <c r="H35" s="391">
        <v>0</v>
      </c>
      <c r="I35" s="391">
        <v>0</v>
      </c>
      <c r="J35" s="391">
        <v>3239</v>
      </c>
      <c r="K35" s="391">
        <v>15817</v>
      </c>
      <c r="L35" s="391">
        <v>32611</v>
      </c>
      <c r="M35" s="391">
        <v>48428</v>
      </c>
      <c r="N35" s="391">
        <v>0</v>
      </c>
      <c r="O35" s="391">
        <v>48428</v>
      </c>
      <c r="P35" s="392">
        <v>0.15</v>
      </c>
      <c r="Q35" s="392">
        <v>1.1299999999999999</v>
      </c>
      <c r="R35" s="393" t="s">
        <v>498</v>
      </c>
    </row>
    <row r="36" spans="1:20" ht="21" customHeight="1">
      <c r="A36" s="305" t="s">
        <v>203</v>
      </c>
      <c r="B36" s="391"/>
      <c r="C36" s="391"/>
      <c r="D36" s="391"/>
      <c r="E36" s="391"/>
      <c r="F36" s="391"/>
      <c r="G36" s="391"/>
      <c r="H36" s="391"/>
      <c r="I36" s="391"/>
      <c r="J36" s="391"/>
      <c r="K36" s="391"/>
      <c r="L36" s="391"/>
      <c r="M36" s="391"/>
      <c r="N36" s="391"/>
      <c r="O36" s="391"/>
      <c r="P36" s="392"/>
      <c r="Q36" s="392"/>
      <c r="R36" s="393" t="s">
        <v>500</v>
      </c>
    </row>
    <row r="37" spans="1:20" ht="21" customHeight="1">
      <c r="A37" s="438" t="s">
        <v>205</v>
      </c>
      <c r="B37" s="471">
        <v>49884</v>
      </c>
      <c r="C37" s="471">
        <v>49884</v>
      </c>
      <c r="D37" s="471">
        <v>35664</v>
      </c>
      <c r="E37" s="471">
        <v>6411</v>
      </c>
      <c r="F37" s="471">
        <v>611</v>
      </c>
      <c r="G37" s="471">
        <v>1567</v>
      </c>
      <c r="H37" s="471">
        <v>0</v>
      </c>
      <c r="I37" s="471">
        <v>0</v>
      </c>
      <c r="J37" s="471">
        <v>0</v>
      </c>
      <c r="K37" s="471">
        <v>8589</v>
      </c>
      <c r="L37" s="471">
        <v>5631</v>
      </c>
      <c r="M37" s="471">
        <v>14220</v>
      </c>
      <c r="N37" s="471">
        <v>0</v>
      </c>
      <c r="O37" s="471">
        <v>14220</v>
      </c>
      <c r="P37" s="472"/>
      <c r="Q37" s="472"/>
      <c r="R37" s="473"/>
    </row>
    <row r="38" spans="1:20" ht="21" customHeight="1">
      <c r="A38" s="302" t="s">
        <v>269</v>
      </c>
      <c r="B38" s="394">
        <v>8990</v>
      </c>
      <c r="C38" s="394">
        <v>8990</v>
      </c>
      <c r="D38" s="394">
        <v>4866</v>
      </c>
      <c r="E38" s="394">
        <v>2000</v>
      </c>
      <c r="F38" s="394">
        <v>290</v>
      </c>
      <c r="G38" s="394">
        <v>110</v>
      </c>
      <c r="H38" s="394">
        <v>0</v>
      </c>
      <c r="I38" s="394">
        <v>0</v>
      </c>
      <c r="J38" s="394" t="s">
        <v>555</v>
      </c>
      <c r="K38" s="394">
        <v>2400</v>
      </c>
      <c r="L38" s="394">
        <v>1724</v>
      </c>
      <c r="M38" s="394">
        <v>4124</v>
      </c>
      <c r="N38" s="394">
        <v>0</v>
      </c>
      <c r="O38" s="394">
        <v>4124</v>
      </c>
      <c r="P38" s="395"/>
      <c r="Q38" s="395"/>
      <c r="R38" s="396"/>
    </row>
    <row r="39" spans="1:20" ht="21" customHeight="1">
      <c r="A39" s="305" t="s">
        <v>207</v>
      </c>
      <c r="B39" s="391">
        <v>10430</v>
      </c>
      <c r="C39" s="391">
        <v>10430</v>
      </c>
      <c r="D39" s="391">
        <v>7528</v>
      </c>
      <c r="E39" s="391">
        <v>500</v>
      </c>
      <c r="F39" s="391">
        <v>170</v>
      </c>
      <c r="G39" s="391">
        <v>0</v>
      </c>
      <c r="H39" s="391">
        <v>0</v>
      </c>
      <c r="I39" s="391">
        <v>0</v>
      </c>
      <c r="J39" s="391">
        <v>0</v>
      </c>
      <c r="K39" s="391">
        <v>670</v>
      </c>
      <c r="L39" s="391">
        <v>2232</v>
      </c>
      <c r="M39" s="391">
        <v>2902</v>
      </c>
      <c r="N39" s="391">
        <v>0</v>
      </c>
      <c r="O39" s="391">
        <v>2902</v>
      </c>
      <c r="P39" s="392"/>
      <c r="Q39" s="392"/>
      <c r="R39" s="393"/>
    </row>
    <row r="40" spans="1:20" ht="21" customHeight="1">
      <c r="A40" s="305" t="s">
        <v>211</v>
      </c>
      <c r="B40" s="391">
        <v>30422</v>
      </c>
      <c r="C40" s="391">
        <v>30222</v>
      </c>
      <c r="D40" s="391">
        <v>15375</v>
      </c>
      <c r="E40" s="391">
        <v>2622</v>
      </c>
      <c r="F40" s="391">
        <v>632</v>
      </c>
      <c r="G40" s="391">
        <v>0</v>
      </c>
      <c r="H40" s="391">
        <v>0</v>
      </c>
      <c r="I40" s="391">
        <v>0</v>
      </c>
      <c r="J40" s="391">
        <v>943</v>
      </c>
      <c r="K40" s="391">
        <v>4197</v>
      </c>
      <c r="L40" s="391">
        <v>10650</v>
      </c>
      <c r="M40" s="391">
        <v>14847</v>
      </c>
      <c r="N40" s="391">
        <v>200</v>
      </c>
      <c r="O40" s="391">
        <v>15047</v>
      </c>
      <c r="P40" s="392">
        <v>0.3</v>
      </c>
      <c r="Q40" s="392">
        <v>3</v>
      </c>
      <c r="R40" s="393"/>
    </row>
    <row r="41" spans="1:20" ht="21" customHeight="1">
      <c r="A41" s="608" t="s">
        <v>265</v>
      </c>
      <c r="B41" s="391">
        <v>46289</v>
      </c>
      <c r="C41" s="391">
        <v>46289</v>
      </c>
      <c r="D41" s="391">
        <v>29748</v>
      </c>
      <c r="E41" s="391">
        <v>4500</v>
      </c>
      <c r="F41" s="391">
        <v>1554</v>
      </c>
      <c r="G41" s="391">
        <v>1800</v>
      </c>
      <c r="H41" s="391">
        <v>0</v>
      </c>
      <c r="I41" s="391">
        <v>0</v>
      </c>
      <c r="J41" s="391">
        <v>96</v>
      </c>
      <c r="K41" s="391">
        <v>7950</v>
      </c>
      <c r="L41" s="391">
        <v>8591</v>
      </c>
      <c r="M41" s="391">
        <v>16541</v>
      </c>
      <c r="N41" s="391">
        <v>0</v>
      </c>
      <c r="O41" s="391">
        <v>16541</v>
      </c>
      <c r="P41" s="392">
        <v>0.15</v>
      </c>
      <c r="Q41" s="392">
        <v>0.94</v>
      </c>
      <c r="R41" s="393"/>
    </row>
    <row r="42" spans="1:20" ht="21" customHeight="1">
      <c r="A42" s="305" t="s">
        <v>216</v>
      </c>
      <c r="B42" s="391">
        <v>41135</v>
      </c>
      <c r="C42" s="391">
        <v>38994</v>
      </c>
      <c r="D42" s="391">
        <v>15456</v>
      </c>
      <c r="E42" s="391">
        <v>2000</v>
      </c>
      <c r="F42" s="391">
        <v>795</v>
      </c>
      <c r="G42" s="391">
        <v>149</v>
      </c>
      <c r="H42" s="391">
        <v>0</v>
      </c>
      <c r="I42" s="391">
        <v>0</v>
      </c>
      <c r="J42" s="391">
        <v>160</v>
      </c>
      <c r="K42" s="391">
        <v>3104</v>
      </c>
      <c r="L42" s="391">
        <v>20434</v>
      </c>
      <c r="M42" s="391">
        <v>23538</v>
      </c>
      <c r="N42" s="391">
        <v>2141</v>
      </c>
      <c r="O42" s="391">
        <v>25679</v>
      </c>
      <c r="P42" s="392"/>
      <c r="Q42" s="392"/>
      <c r="R42" s="393"/>
      <c r="S42" s="69"/>
      <c r="T42" s="69"/>
    </row>
    <row r="43" spans="1:20" ht="21" customHeight="1">
      <c r="A43" s="302" t="s">
        <v>208</v>
      </c>
      <c r="B43" s="394">
        <v>80213</v>
      </c>
      <c r="C43" s="394">
        <v>80184</v>
      </c>
      <c r="D43" s="394">
        <v>63323</v>
      </c>
      <c r="E43" s="394">
        <v>7101</v>
      </c>
      <c r="F43" s="394">
        <v>1718</v>
      </c>
      <c r="G43" s="394">
        <v>1071</v>
      </c>
      <c r="H43" s="394">
        <v>0</v>
      </c>
      <c r="I43" s="394">
        <v>0</v>
      </c>
      <c r="J43" s="394">
        <v>481</v>
      </c>
      <c r="K43" s="394">
        <v>10371</v>
      </c>
      <c r="L43" s="394">
        <v>6490</v>
      </c>
      <c r="M43" s="394">
        <v>16861</v>
      </c>
      <c r="N43" s="394">
        <v>29</v>
      </c>
      <c r="O43" s="394">
        <v>16890</v>
      </c>
      <c r="P43" s="395">
        <v>0.12</v>
      </c>
      <c r="Q43" s="395">
        <v>0.61</v>
      </c>
      <c r="R43" s="396"/>
    </row>
    <row r="44" spans="1:20" ht="20.25" customHeight="1">
      <c r="A44" s="305" t="s">
        <v>209</v>
      </c>
      <c r="B44" s="391">
        <v>30723</v>
      </c>
      <c r="C44" s="391">
        <v>30723</v>
      </c>
      <c r="D44" s="391">
        <v>17840</v>
      </c>
      <c r="E44" s="391">
        <v>3104</v>
      </c>
      <c r="F44" s="391">
        <v>519</v>
      </c>
      <c r="G44" s="391">
        <v>990</v>
      </c>
      <c r="H44" s="391">
        <v>0</v>
      </c>
      <c r="I44" s="391">
        <v>0</v>
      </c>
      <c r="J44" s="391">
        <v>0</v>
      </c>
      <c r="K44" s="391">
        <v>4613</v>
      </c>
      <c r="L44" s="391">
        <v>8270</v>
      </c>
      <c r="M44" s="391">
        <v>12883</v>
      </c>
      <c r="N44" s="391">
        <v>0</v>
      </c>
      <c r="O44" s="391">
        <v>12883</v>
      </c>
      <c r="P44" s="392">
        <v>0.1</v>
      </c>
      <c r="Q44" s="392">
        <v>0.4</v>
      </c>
      <c r="R44" s="770"/>
    </row>
    <row r="45" spans="1:20" ht="21" customHeight="1">
      <c r="A45" s="305" t="s">
        <v>212</v>
      </c>
      <c r="B45" s="771">
        <v>36976</v>
      </c>
      <c r="C45" s="771">
        <v>36976</v>
      </c>
      <c r="D45" s="771">
        <v>24646</v>
      </c>
      <c r="E45" s="771">
        <v>3200</v>
      </c>
      <c r="F45" s="771">
        <v>856</v>
      </c>
      <c r="G45" s="771">
        <v>700</v>
      </c>
      <c r="H45" s="771">
        <v>0</v>
      </c>
      <c r="I45" s="771">
        <v>0</v>
      </c>
      <c r="J45" s="771">
        <v>66</v>
      </c>
      <c r="K45" s="771">
        <v>4822</v>
      </c>
      <c r="L45" s="771">
        <v>7508</v>
      </c>
      <c r="M45" s="771">
        <v>12330</v>
      </c>
      <c r="N45" s="771">
        <v>0</v>
      </c>
      <c r="O45" s="771">
        <v>12330</v>
      </c>
      <c r="P45" s="772">
        <v>0.14000000000000001</v>
      </c>
      <c r="Q45" s="772">
        <v>1.35</v>
      </c>
      <c r="R45" s="393"/>
    </row>
    <row r="46" spans="1:20" ht="21" customHeight="1">
      <c r="A46" s="305" t="s">
        <v>210</v>
      </c>
      <c r="B46" s="771">
        <v>86513</v>
      </c>
      <c r="C46" s="771">
        <v>86513</v>
      </c>
      <c r="D46" s="771">
        <v>52259</v>
      </c>
      <c r="E46" s="771">
        <v>8369</v>
      </c>
      <c r="F46" s="771">
        <v>1108</v>
      </c>
      <c r="G46" s="771">
        <v>2097</v>
      </c>
      <c r="H46" s="771">
        <v>0</v>
      </c>
      <c r="I46" s="771">
        <v>0</v>
      </c>
      <c r="J46" s="771">
        <v>0</v>
      </c>
      <c r="K46" s="771">
        <v>11574</v>
      </c>
      <c r="L46" s="771">
        <v>22680</v>
      </c>
      <c r="M46" s="771">
        <v>34254</v>
      </c>
      <c r="N46" s="771">
        <v>0</v>
      </c>
      <c r="O46" s="771">
        <v>34254</v>
      </c>
      <c r="P46" s="772">
        <v>0.21</v>
      </c>
      <c r="Q46" s="772">
        <v>1.38</v>
      </c>
      <c r="R46" s="393"/>
    </row>
    <row r="47" spans="1:20" ht="21" customHeight="1" thickBot="1">
      <c r="A47" s="773" t="s">
        <v>213</v>
      </c>
      <c r="B47" s="774">
        <v>106390</v>
      </c>
      <c r="C47" s="774">
        <v>106390</v>
      </c>
      <c r="D47" s="774">
        <v>70946</v>
      </c>
      <c r="E47" s="774">
        <v>9000</v>
      </c>
      <c r="F47" s="774">
        <v>2250</v>
      </c>
      <c r="G47" s="774">
        <v>1720</v>
      </c>
      <c r="H47" s="774">
        <v>0</v>
      </c>
      <c r="I47" s="774">
        <v>0</v>
      </c>
      <c r="J47" s="774">
        <v>634</v>
      </c>
      <c r="K47" s="774">
        <v>13604</v>
      </c>
      <c r="L47" s="774">
        <v>21840</v>
      </c>
      <c r="M47" s="774">
        <v>35444</v>
      </c>
      <c r="N47" s="774">
        <v>0</v>
      </c>
      <c r="O47" s="774">
        <v>35444</v>
      </c>
      <c r="P47" s="775"/>
      <c r="Q47" s="776"/>
      <c r="R47" s="777"/>
    </row>
    <row r="48" spans="1:20" ht="21" customHeight="1" thickBot="1">
      <c r="A48" s="773" t="s">
        <v>48</v>
      </c>
      <c r="B48" s="629">
        <f t="shared" ref="B48:O48" si="0">SUM(B7:B47)</f>
        <v>4001137</v>
      </c>
      <c r="C48" s="629">
        <f t="shared" si="0"/>
        <v>3671416</v>
      </c>
      <c r="D48" s="629">
        <f t="shared" si="0"/>
        <v>1707305</v>
      </c>
      <c r="E48" s="629">
        <f t="shared" si="0"/>
        <v>309578</v>
      </c>
      <c r="F48" s="629">
        <f t="shared" si="0"/>
        <v>57813</v>
      </c>
      <c r="G48" s="629">
        <f t="shared" si="0"/>
        <v>54460</v>
      </c>
      <c r="H48" s="629">
        <f t="shared" si="0"/>
        <v>0</v>
      </c>
      <c r="I48" s="629">
        <f t="shared" si="0"/>
        <v>12125</v>
      </c>
      <c r="J48" s="629">
        <f t="shared" si="0"/>
        <v>14881</v>
      </c>
      <c r="K48" s="629">
        <f t="shared" si="0"/>
        <v>448857</v>
      </c>
      <c r="L48" s="629">
        <f t="shared" si="0"/>
        <v>1515254</v>
      </c>
      <c r="M48" s="629">
        <f t="shared" si="0"/>
        <v>1964111</v>
      </c>
      <c r="N48" s="629">
        <f t="shared" si="0"/>
        <v>329721</v>
      </c>
      <c r="O48" s="629">
        <f t="shared" si="0"/>
        <v>2293832</v>
      </c>
      <c r="P48" s="778" t="s">
        <v>134</v>
      </c>
      <c r="Q48" s="778" t="s">
        <v>134</v>
      </c>
      <c r="R48" s="779"/>
    </row>
    <row r="49" spans="1:18" ht="21" customHeight="1">
      <c r="A49" s="780" t="s">
        <v>214</v>
      </c>
      <c r="B49" s="781">
        <v>5161</v>
      </c>
      <c r="C49" s="781">
        <v>5161</v>
      </c>
      <c r="D49" s="781">
        <v>3187</v>
      </c>
      <c r="E49" s="781">
        <v>500</v>
      </c>
      <c r="F49" s="781">
        <v>479</v>
      </c>
      <c r="G49" s="781">
        <v>0</v>
      </c>
      <c r="H49" s="781">
        <v>0</v>
      </c>
      <c r="I49" s="781">
        <v>0</v>
      </c>
      <c r="J49" s="781">
        <v>900</v>
      </c>
      <c r="K49" s="781">
        <v>1879</v>
      </c>
      <c r="L49" s="781">
        <v>95</v>
      </c>
      <c r="M49" s="781">
        <v>1974</v>
      </c>
      <c r="N49" s="781">
        <v>0</v>
      </c>
      <c r="O49" s="781">
        <v>1974</v>
      </c>
      <c r="P49" s="782">
        <v>100</v>
      </c>
      <c r="Q49" s="782">
        <v>0</v>
      </c>
      <c r="R49" s="765"/>
    </row>
    <row r="50" spans="1:18" ht="21" customHeight="1">
      <c r="A50" s="305" t="s">
        <v>215</v>
      </c>
      <c r="B50" s="783">
        <v>41447</v>
      </c>
      <c r="C50" s="783">
        <v>7017</v>
      </c>
      <c r="D50" s="783">
        <v>0</v>
      </c>
      <c r="E50" s="783">
        <v>364</v>
      </c>
      <c r="F50" s="783">
        <v>93</v>
      </c>
      <c r="G50" s="784">
        <v>0</v>
      </c>
      <c r="H50" s="784">
        <v>0</v>
      </c>
      <c r="I50" s="784">
        <v>0</v>
      </c>
      <c r="J50" s="784" t="s">
        <v>555</v>
      </c>
      <c r="K50" s="783">
        <v>457</v>
      </c>
      <c r="L50" s="783">
        <v>6560</v>
      </c>
      <c r="M50" s="783">
        <v>7017</v>
      </c>
      <c r="N50" s="784">
        <v>0</v>
      </c>
      <c r="O50" s="783">
        <v>41447</v>
      </c>
      <c r="P50" s="785"/>
      <c r="Q50" s="785"/>
      <c r="R50" s="786"/>
    </row>
    <row r="51" spans="1:18" ht="21" customHeight="1" thickBot="1">
      <c r="A51" s="773" t="s">
        <v>170</v>
      </c>
      <c r="B51" s="979">
        <v>397424</v>
      </c>
      <c r="C51" s="979">
        <v>397424</v>
      </c>
      <c r="D51" s="979">
        <v>244787</v>
      </c>
      <c r="E51" s="979">
        <v>38494</v>
      </c>
      <c r="F51" s="979">
        <v>4000</v>
      </c>
      <c r="G51" s="979">
        <v>350</v>
      </c>
      <c r="H51" s="979">
        <v>0</v>
      </c>
      <c r="I51" s="979">
        <v>0</v>
      </c>
      <c r="J51" s="979">
        <v>2168</v>
      </c>
      <c r="K51" s="979">
        <v>45012</v>
      </c>
      <c r="L51" s="979">
        <v>107625</v>
      </c>
      <c r="M51" s="979">
        <v>152637</v>
      </c>
      <c r="N51" s="979">
        <v>0</v>
      </c>
      <c r="O51" s="979">
        <v>152637</v>
      </c>
      <c r="P51" s="980"/>
      <c r="Q51" s="980"/>
      <c r="R51" s="981"/>
    </row>
    <row r="52" spans="1:18" ht="21" customHeight="1" thickBot="1">
      <c r="A52" s="787" t="s">
        <v>144</v>
      </c>
      <c r="B52" s="619">
        <f>SUM(B49:B51)</f>
        <v>444032</v>
      </c>
      <c r="C52" s="619">
        <f t="shared" ref="C52:O52" si="1">SUM(C49:C51)</f>
        <v>409602</v>
      </c>
      <c r="D52" s="619">
        <f t="shared" si="1"/>
        <v>247974</v>
      </c>
      <c r="E52" s="619">
        <f t="shared" si="1"/>
        <v>39358</v>
      </c>
      <c r="F52" s="619">
        <f t="shared" si="1"/>
        <v>4572</v>
      </c>
      <c r="G52" s="619">
        <f t="shared" si="1"/>
        <v>350</v>
      </c>
      <c r="H52" s="619">
        <f t="shared" si="1"/>
        <v>0</v>
      </c>
      <c r="I52" s="619">
        <f t="shared" si="1"/>
        <v>0</v>
      </c>
      <c r="J52" s="619">
        <f t="shared" si="1"/>
        <v>3068</v>
      </c>
      <c r="K52" s="619">
        <f t="shared" si="1"/>
        <v>47348</v>
      </c>
      <c r="L52" s="619">
        <f t="shared" si="1"/>
        <v>114280</v>
      </c>
      <c r="M52" s="619">
        <f t="shared" si="1"/>
        <v>161628</v>
      </c>
      <c r="N52" s="619">
        <f t="shared" si="1"/>
        <v>0</v>
      </c>
      <c r="O52" s="619">
        <f t="shared" si="1"/>
        <v>196058</v>
      </c>
      <c r="P52" s="619" t="s">
        <v>134</v>
      </c>
      <c r="Q52" s="619" t="s">
        <v>134</v>
      </c>
      <c r="R52" s="621"/>
    </row>
    <row r="53" spans="1:18" ht="21" customHeight="1" thickBot="1">
      <c r="A53" s="773" t="s">
        <v>11</v>
      </c>
      <c r="B53" s="629">
        <f>B48+B52</f>
        <v>4445169</v>
      </c>
      <c r="C53" s="629">
        <f t="shared" ref="C53:O53" si="2">C48+C52</f>
        <v>4081018</v>
      </c>
      <c r="D53" s="629">
        <f t="shared" si="2"/>
        <v>1955279</v>
      </c>
      <c r="E53" s="629">
        <f t="shared" si="2"/>
        <v>348936</v>
      </c>
      <c r="F53" s="629">
        <f t="shared" si="2"/>
        <v>62385</v>
      </c>
      <c r="G53" s="629">
        <f t="shared" si="2"/>
        <v>54810</v>
      </c>
      <c r="H53" s="629">
        <f t="shared" si="2"/>
        <v>0</v>
      </c>
      <c r="I53" s="629">
        <f t="shared" si="2"/>
        <v>12125</v>
      </c>
      <c r="J53" s="629">
        <f t="shared" si="2"/>
        <v>17949</v>
      </c>
      <c r="K53" s="629">
        <f t="shared" si="2"/>
        <v>496205</v>
      </c>
      <c r="L53" s="629">
        <f t="shared" si="2"/>
        <v>1629534</v>
      </c>
      <c r="M53" s="629">
        <f t="shared" si="2"/>
        <v>2125739</v>
      </c>
      <c r="N53" s="629">
        <f t="shared" si="2"/>
        <v>329721</v>
      </c>
      <c r="O53" s="629">
        <f t="shared" si="2"/>
        <v>2489890</v>
      </c>
      <c r="P53" s="629" t="s">
        <v>134</v>
      </c>
      <c r="Q53" s="629" t="s">
        <v>134</v>
      </c>
      <c r="R53" s="630"/>
    </row>
    <row r="56" spans="1:18">
      <c r="A56" s="10"/>
    </row>
    <row r="57" spans="1:18">
      <c r="A57" s="10"/>
    </row>
    <row r="58" spans="1:18">
      <c r="A58" s="10"/>
    </row>
    <row r="59" spans="1:18">
      <c r="A59" s="10"/>
    </row>
    <row r="60" spans="1:18">
      <c r="A60" s="10"/>
    </row>
    <row r="61" spans="1:18">
      <c r="A61" s="10"/>
    </row>
    <row r="62" spans="1:18">
      <c r="A62" s="10"/>
    </row>
    <row r="63" spans="1:18">
      <c r="A63" s="10"/>
    </row>
    <row r="64" spans="1:18">
      <c r="A64" s="10"/>
    </row>
    <row r="65" spans="1:1">
      <c r="A65" s="10"/>
    </row>
    <row r="66" spans="1:1">
      <c r="A66" s="10"/>
    </row>
    <row r="67" spans="1:1">
      <c r="A67" s="10"/>
    </row>
    <row r="68" spans="1:1">
      <c r="A68" s="10"/>
    </row>
    <row r="69" spans="1:1">
      <c r="A69" s="10"/>
    </row>
    <row r="70" spans="1:1">
      <c r="A70" s="10"/>
    </row>
    <row r="71" spans="1:1">
      <c r="A71" s="10"/>
    </row>
  </sheetData>
  <mergeCells count="8">
    <mergeCell ref="O3:O4"/>
    <mergeCell ref="L5:L6"/>
    <mergeCell ref="A2:A6"/>
    <mergeCell ref="B2:B6"/>
    <mergeCell ref="C3:C6"/>
    <mergeCell ref="D4:D6"/>
    <mergeCell ref="N3:N6"/>
    <mergeCell ref="O2:Q2"/>
  </mergeCells>
  <phoneticPr fontId="2"/>
  <printOptions horizontalCentered="1"/>
  <pageMargins left="0.78740157480314965" right="0.78740157480314965" top="0.78740157480314965" bottom="0.78740157480314965" header="0.51181102362204722" footer="0.51181102362204722"/>
  <pageSetup paperSize="9" scale="71" firstPageNumber="52" fitToWidth="2" orientation="portrait" useFirstPageNumber="1" r:id="rId1"/>
  <headerFooter alignWithMargins="0">
    <oddFooter>&amp;C&amp;"ＭＳ 明朝,標準"&amp;16&amp;P</oddFooter>
  </headerFooter>
  <colBreaks count="1" manualBreakCount="1">
    <brk id="11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BK52"/>
  <sheetViews>
    <sheetView view="pageBreakPreview" topLeftCell="A32" zoomScale="80" zoomScaleNormal="100" zoomScaleSheetLayoutView="80" workbookViewId="0">
      <selection activeCell="BA3" sqref="BA3:BA5"/>
    </sheetView>
  </sheetViews>
  <sheetFormatPr defaultColWidth="9" defaultRowHeight="13"/>
  <cols>
    <col min="1" max="1" width="8.7265625" style="19" customWidth="1"/>
    <col min="2" max="2" width="5.54296875" style="1" customWidth="1"/>
    <col min="3" max="4" width="3.81640625" style="1" customWidth="1"/>
    <col min="5" max="5" width="5.54296875" style="1" customWidth="1"/>
    <col min="6" max="22" width="3.81640625" style="1" customWidth="1"/>
    <col min="23" max="23" width="5.54296875" style="1" customWidth="1"/>
    <col min="24" max="28" width="3.81640625" style="1" customWidth="1"/>
    <col min="29" max="29" width="5.453125" style="1" customWidth="1"/>
    <col min="30" max="39" width="3.81640625" style="1" customWidth="1"/>
    <col min="40" max="40" width="6" style="1" customWidth="1"/>
    <col min="41" max="42" width="3.81640625" style="1" customWidth="1"/>
    <col min="43" max="43" width="5.54296875" style="1" customWidth="1"/>
    <col min="44" max="44" width="8.81640625" style="1" customWidth="1"/>
    <col min="45" max="45" width="5.54296875" style="1" customWidth="1"/>
    <col min="46" max="46" width="4.81640625" style="1" customWidth="1"/>
    <col min="47" max="47" width="5.54296875" style="1" customWidth="1"/>
    <col min="48" max="49" width="4.81640625" style="1" customWidth="1"/>
    <col min="50" max="50" width="9.81640625" style="1" customWidth="1"/>
    <col min="51" max="51" width="7.1796875" style="1" customWidth="1"/>
    <col min="52" max="52" width="8" style="1" customWidth="1"/>
    <col min="53" max="53" width="11.1796875" style="849" customWidth="1"/>
    <col min="54" max="54" width="25.7265625" style="1" customWidth="1"/>
    <col min="55" max="16384" width="9" style="1"/>
  </cols>
  <sheetData>
    <row r="1" spans="1:63" ht="16.5">
      <c r="A1" s="72" t="s">
        <v>146</v>
      </c>
      <c r="BA1" s="797" t="s">
        <v>556</v>
      </c>
    </row>
    <row r="2" spans="1:63" s="797" customFormat="1" ht="12" customHeight="1" thickBot="1">
      <c r="A2" s="798"/>
      <c r="Y2" s="1"/>
      <c r="AW2" s="799"/>
    </row>
    <row r="3" spans="1:63" s="801" customFormat="1" ht="24" customHeight="1">
      <c r="A3" s="800" t="s">
        <v>189</v>
      </c>
      <c r="B3" s="1177" t="s">
        <v>147</v>
      </c>
      <c r="C3" s="1164" t="s">
        <v>249</v>
      </c>
      <c r="D3" s="1146" t="s">
        <v>251</v>
      </c>
      <c r="E3" s="1174" t="s">
        <v>148</v>
      </c>
      <c r="F3" s="1146" t="s">
        <v>149</v>
      </c>
      <c r="G3" s="1146" t="s">
        <v>150</v>
      </c>
      <c r="H3" s="1146" t="s">
        <v>151</v>
      </c>
      <c r="I3" s="1146" t="s">
        <v>158</v>
      </c>
      <c r="J3" s="1146" t="s">
        <v>160</v>
      </c>
      <c r="K3" s="1146" t="s">
        <v>145</v>
      </c>
      <c r="L3" s="1146" t="s">
        <v>224</v>
      </c>
      <c r="M3" s="1146" t="s">
        <v>152</v>
      </c>
      <c r="N3" s="1169" t="s">
        <v>219</v>
      </c>
      <c r="O3" s="1182" t="s">
        <v>220</v>
      </c>
      <c r="P3" s="1146" t="s">
        <v>222</v>
      </c>
      <c r="Q3" s="1146" t="s">
        <v>221</v>
      </c>
      <c r="R3" s="1164" t="s">
        <v>191</v>
      </c>
      <c r="S3" s="1146" t="s">
        <v>193</v>
      </c>
      <c r="T3" s="1146" t="s">
        <v>225</v>
      </c>
      <c r="U3" s="1146" t="s">
        <v>311</v>
      </c>
      <c r="V3" s="1146" t="s">
        <v>153</v>
      </c>
      <c r="W3" s="1174" t="s">
        <v>154</v>
      </c>
      <c r="X3" s="1146" t="s">
        <v>143</v>
      </c>
      <c r="Y3" s="1146" t="s">
        <v>226</v>
      </c>
      <c r="Z3" s="1146" t="s">
        <v>155</v>
      </c>
      <c r="AA3" s="1146" t="s">
        <v>156</v>
      </c>
      <c r="AB3" s="1146" t="s">
        <v>157</v>
      </c>
      <c r="AC3" s="1169" t="s">
        <v>227</v>
      </c>
      <c r="AD3" s="1146" t="s">
        <v>228</v>
      </c>
      <c r="AE3" s="1164" t="s">
        <v>204</v>
      </c>
      <c r="AF3" s="1146" t="s">
        <v>159</v>
      </c>
      <c r="AG3" s="1146" t="s">
        <v>269</v>
      </c>
      <c r="AH3" s="1161" t="s">
        <v>161</v>
      </c>
      <c r="AI3" s="1164" t="s">
        <v>162</v>
      </c>
      <c r="AJ3" s="1164" t="s">
        <v>346</v>
      </c>
      <c r="AK3" s="1146" t="s">
        <v>163</v>
      </c>
      <c r="AL3" s="1146" t="s">
        <v>164</v>
      </c>
      <c r="AM3" s="1146" t="s">
        <v>165</v>
      </c>
      <c r="AN3" s="1146" t="s">
        <v>166</v>
      </c>
      <c r="AO3" s="1146" t="s">
        <v>167</v>
      </c>
      <c r="AP3" s="1146" t="s">
        <v>168</v>
      </c>
      <c r="AQ3" s="1149" t="s">
        <v>170</v>
      </c>
      <c r="AR3" s="1152" t="s">
        <v>367</v>
      </c>
      <c r="AS3" s="1128" t="s">
        <v>362</v>
      </c>
      <c r="AT3" s="1131" t="s">
        <v>363</v>
      </c>
      <c r="AU3" s="1134" t="s">
        <v>364</v>
      </c>
      <c r="AV3" s="1137" t="s">
        <v>365</v>
      </c>
      <c r="AW3" s="1140" t="s">
        <v>366</v>
      </c>
      <c r="AX3" s="1143" t="s">
        <v>368</v>
      </c>
      <c r="AY3" s="1155" t="s">
        <v>171</v>
      </c>
      <c r="AZ3" s="1158" t="s">
        <v>6</v>
      </c>
      <c r="BA3" s="1125" t="s">
        <v>369</v>
      </c>
      <c r="BB3" s="1125" t="s">
        <v>172</v>
      </c>
    </row>
    <row r="4" spans="1:63" s="803" customFormat="1" ht="24" customHeight="1">
      <c r="A4" s="802"/>
      <c r="B4" s="1178"/>
      <c r="C4" s="1180"/>
      <c r="D4" s="1147"/>
      <c r="E4" s="1175"/>
      <c r="F4" s="1147"/>
      <c r="G4" s="1147"/>
      <c r="H4" s="1147"/>
      <c r="I4" s="1147"/>
      <c r="J4" s="1147"/>
      <c r="K4" s="1147"/>
      <c r="L4" s="1147"/>
      <c r="M4" s="1147"/>
      <c r="N4" s="1170"/>
      <c r="O4" s="1183"/>
      <c r="P4" s="1147"/>
      <c r="Q4" s="1147"/>
      <c r="R4" s="1165"/>
      <c r="S4" s="1147"/>
      <c r="T4" s="1147"/>
      <c r="U4" s="1147"/>
      <c r="V4" s="1147"/>
      <c r="W4" s="1175"/>
      <c r="X4" s="1147"/>
      <c r="Y4" s="1147"/>
      <c r="Z4" s="1147"/>
      <c r="AA4" s="1147"/>
      <c r="AB4" s="1147"/>
      <c r="AC4" s="1170"/>
      <c r="AD4" s="1147"/>
      <c r="AE4" s="1172"/>
      <c r="AF4" s="1147"/>
      <c r="AG4" s="1147"/>
      <c r="AH4" s="1162"/>
      <c r="AI4" s="1165"/>
      <c r="AJ4" s="1167"/>
      <c r="AK4" s="1147"/>
      <c r="AL4" s="1147"/>
      <c r="AM4" s="1147"/>
      <c r="AN4" s="1147"/>
      <c r="AO4" s="1147"/>
      <c r="AP4" s="1147"/>
      <c r="AQ4" s="1150"/>
      <c r="AR4" s="1153"/>
      <c r="AS4" s="1129"/>
      <c r="AT4" s="1132"/>
      <c r="AU4" s="1135"/>
      <c r="AV4" s="1138"/>
      <c r="AW4" s="1141"/>
      <c r="AX4" s="1144"/>
      <c r="AY4" s="1156"/>
      <c r="AZ4" s="1159"/>
      <c r="BA4" s="1126"/>
      <c r="BB4" s="1126"/>
    </row>
    <row r="5" spans="1:63" s="804" customFormat="1" ht="24" customHeight="1" thickBot="1">
      <c r="A5" s="802" t="s">
        <v>347</v>
      </c>
      <c r="B5" s="1179"/>
      <c r="C5" s="1181"/>
      <c r="D5" s="1148"/>
      <c r="E5" s="1176"/>
      <c r="F5" s="1148"/>
      <c r="G5" s="1148"/>
      <c r="H5" s="1148"/>
      <c r="I5" s="1148"/>
      <c r="J5" s="1148"/>
      <c r="K5" s="1148"/>
      <c r="L5" s="1148"/>
      <c r="M5" s="1148"/>
      <c r="N5" s="1171"/>
      <c r="O5" s="1184"/>
      <c r="P5" s="1148"/>
      <c r="Q5" s="1148"/>
      <c r="R5" s="1166"/>
      <c r="S5" s="1148"/>
      <c r="T5" s="1148"/>
      <c r="U5" s="1148"/>
      <c r="V5" s="1148"/>
      <c r="W5" s="1176"/>
      <c r="X5" s="1148"/>
      <c r="Y5" s="1148"/>
      <c r="Z5" s="1148"/>
      <c r="AA5" s="1148"/>
      <c r="AB5" s="1148"/>
      <c r="AC5" s="1171"/>
      <c r="AD5" s="1148"/>
      <c r="AE5" s="1173"/>
      <c r="AF5" s="1148"/>
      <c r="AG5" s="1148"/>
      <c r="AH5" s="1163"/>
      <c r="AI5" s="1166"/>
      <c r="AJ5" s="1168"/>
      <c r="AK5" s="1148"/>
      <c r="AL5" s="1148"/>
      <c r="AM5" s="1148"/>
      <c r="AN5" s="1148"/>
      <c r="AO5" s="1148"/>
      <c r="AP5" s="1148"/>
      <c r="AQ5" s="1151"/>
      <c r="AR5" s="1154"/>
      <c r="AS5" s="1130"/>
      <c r="AT5" s="1133"/>
      <c r="AU5" s="1136"/>
      <c r="AV5" s="1139"/>
      <c r="AW5" s="1142"/>
      <c r="AX5" s="1145"/>
      <c r="AY5" s="1157"/>
      <c r="AZ5" s="1160"/>
      <c r="BA5" s="1127"/>
      <c r="BB5" s="1127"/>
    </row>
    <row r="6" spans="1:63" s="803" customFormat="1" ht="24" customHeight="1">
      <c r="A6" s="805" t="s">
        <v>241</v>
      </c>
      <c r="B6" s="131"/>
      <c r="C6" s="132"/>
      <c r="D6" s="132"/>
      <c r="E6" s="133">
        <v>188</v>
      </c>
      <c r="F6" s="133">
        <v>3</v>
      </c>
      <c r="G6" s="133">
        <v>6</v>
      </c>
      <c r="H6" s="133">
        <v>2</v>
      </c>
      <c r="I6" s="133">
        <v>0</v>
      </c>
      <c r="J6" s="133">
        <v>0</v>
      </c>
      <c r="K6" s="133">
        <v>28</v>
      </c>
      <c r="L6" s="133">
        <v>0</v>
      </c>
      <c r="M6" s="133">
        <v>18</v>
      </c>
      <c r="N6" s="133">
        <v>18</v>
      </c>
      <c r="O6" s="133">
        <v>3</v>
      </c>
      <c r="P6" s="133">
        <v>9</v>
      </c>
      <c r="Q6" s="133">
        <v>7</v>
      </c>
      <c r="R6" s="133">
        <v>2</v>
      </c>
      <c r="S6" s="133">
        <v>1</v>
      </c>
      <c r="T6" s="133">
        <v>0</v>
      </c>
      <c r="U6" s="133">
        <v>0</v>
      </c>
      <c r="V6" s="133">
        <v>39</v>
      </c>
      <c r="W6" s="133">
        <v>50</v>
      </c>
      <c r="X6" s="133">
        <v>33</v>
      </c>
      <c r="Y6" s="133">
        <v>5</v>
      </c>
      <c r="Z6" s="133">
        <v>14</v>
      </c>
      <c r="AA6" s="133">
        <v>29</v>
      </c>
      <c r="AB6" s="133">
        <v>16</v>
      </c>
      <c r="AC6" s="133">
        <v>25</v>
      </c>
      <c r="AD6" s="133">
        <v>9</v>
      </c>
      <c r="AE6" s="133">
        <v>2</v>
      </c>
      <c r="AF6" s="133">
        <v>48</v>
      </c>
      <c r="AG6" s="133">
        <v>2</v>
      </c>
      <c r="AH6" s="134">
        <v>0</v>
      </c>
      <c r="AI6" s="133">
        <v>17</v>
      </c>
      <c r="AJ6" s="133">
        <v>34</v>
      </c>
      <c r="AK6" s="133">
        <v>14</v>
      </c>
      <c r="AL6" s="133">
        <v>11</v>
      </c>
      <c r="AM6" s="133">
        <v>8</v>
      </c>
      <c r="AN6" s="133">
        <v>11</v>
      </c>
      <c r="AO6" s="133">
        <v>8</v>
      </c>
      <c r="AP6" s="133">
        <v>31</v>
      </c>
      <c r="AQ6" s="135">
        <v>38</v>
      </c>
      <c r="AR6" s="136">
        <f>SUM(B6:AQ6)</f>
        <v>729</v>
      </c>
      <c r="AS6" s="137">
        <v>184</v>
      </c>
      <c r="AT6" s="133">
        <v>10</v>
      </c>
      <c r="AU6" s="134">
        <v>83</v>
      </c>
      <c r="AV6" s="133">
        <v>35</v>
      </c>
      <c r="AW6" s="134">
        <v>0</v>
      </c>
      <c r="AX6" s="138">
        <f>AR6+SUM(AS6:AW6)</f>
        <v>1041</v>
      </c>
      <c r="AY6" s="139">
        <v>12</v>
      </c>
      <c r="AZ6" s="140">
        <v>0</v>
      </c>
      <c r="BA6" s="982">
        <f>AX6+SUM(AY6:AZ6)</f>
        <v>1053</v>
      </c>
      <c r="BB6" s="806"/>
    </row>
    <row r="7" spans="1:63" s="803" customFormat="1" ht="24" customHeight="1">
      <c r="A7" s="807" t="s">
        <v>249</v>
      </c>
      <c r="B7" s="141"/>
      <c r="C7" s="142"/>
      <c r="D7" s="143"/>
      <c r="E7" s="144" t="s">
        <v>296</v>
      </c>
      <c r="F7" s="144" t="s">
        <v>136</v>
      </c>
      <c r="G7" s="144" t="s">
        <v>136</v>
      </c>
      <c r="H7" s="144" t="s">
        <v>136</v>
      </c>
      <c r="I7" s="144" t="s">
        <v>136</v>
      </c>
      <c r="J7" s="144" t="s">
        <v>136</v>
      </c>
      <c r="K7" s="144" t="s">
        <v>136</v>
      </c>
      <c r="L7" s="144" t="s">
        <v>136</v>
      </c>
      <c r="M7" s="144" t="s">
        <v>136</v>
      </c>
      <c r="N7" s="144" t="s">
        <v>136</v>
      </c>
      <c r="O7" s="144" t="s">
        <v>136</v>
      </c>
      <c r="P7" s="144" t="s">
        <v>136</v>
      </c>
      <c r="Q7" s="144" t="s">
        <v>136</v>
      </c>
      <c r="R7" s="144" t="s">
        <v>136</v>
      </c>
      <c r="S7" s="144" t="s">
        <v>136</v>
      </c>
      <c r="T7" s="144" t="s">
        <v>136</v>
      </c>
      <c r="U7" s="144" t="s">
        <v>136</v>
      </c>
      <c r="V7" s="144" t="s">
        <v>136</v>
      </c>
      <c r="W7" s="144" t="s">
        <v>136</v>
      </c>
      <c r="X7" s="144" t="s">
        <v>136</v>
      </c>
      <c r="Y7" s="144" t="s">
        <v>136</v>
      </c>
      <c r="Z7" s="144" t="s">
        <v>136</v>
      </c>
      <c r="AA7" s="144" t="s">
        <v>136</v>
      </c>
      <c r="AB7" s="144" t="s">
        <v>136</v>
      </c>
      <c r="AC7" s="144" t="s">
        <v>136</v>
      </c>
      <c r="AD7" s="144" t="s">
        <v>136</v>
      </c>
      <c r="AE7" s="144" t="s">
        <v>136</v>
      </c>
      <c r="AF7" s="144" t="s">
        <v>136</v>
      </c>
      <c r="AG7" s="144" t="s">
        <v>136</v>
      </c>
      <c r="AH7" s="145" t="s">
        <v>136</v>
      </c>
      <c r="AI7" s="144" t="s">
        <v>136</v>
      </c>
      <c r="AJ7" s="144" t="s">
        <v>136</v>
      </c>
      <c r="AK7" s="144" t="s">
        <v>136</v>
      </c>
      <c r="AL7" s="144" t="s">
        <v>136</v>
      </c>
      <c r="AM7" s="144" t="s">
        <v>136</v>
      </c>
      <c r="AN7" s="144" t="s">
        <v>136</v>
      </c>
      <c r="AO7" s="144" t="s">
        <v>136</v>
      </c>
      <c r="AP7" s="144" t="s">
        <v>136</v>
      </c>
      <c r="AQ7" s="144" t="s">
        <v>136</v>
      </c>
      <c r="AR7" s="146">
        <f t="shared" ref="AR7:AR48" si="0">SUM(B7:AQ7)</f>
        <v>0</v>
      </c>
      <c r="AS7" s="147" t="s">
        <v>136</v>
      </c>
      <c r="AT7" s="147" t="s">
        <v>136</v>
      </c>
      <c r="AU7" s="147" t="s">
        <v>136</v>
      </c>
      <c r="AV7" s="147" t="s">
        <v>136</v>
      </c>
      <c r="AW7" s="147" t="s">
        <v>136</v>
      </c>
      <c r="AX7" s="148">
        <f t="shared" ref="AX7:AX48" si="1">AR7+SUM(AS7:AW7)</f>
        <v>0</v>
      </c>
      <c r="AY7" s="149" t="s">
        <v>136</v>
      </c>
      <c r="AZ7" s="150" t="s">
        <v>136</v>
      </c>
      <c r="BA7" s="146">
        <f t="shared" ref="BA7:BA48" si="2">AX7+SUM(AY7:AZ7)</f>
        <v>0</v>
      </c>
      <c r="BB7" s="808"/>
    </row>
    <row r="8" spans="1:63" s="803" customFormat="1" ht="24" customHeight="1">
      <c r="A8" s="807" t="s">
        <v>251</v>
      </c>
      <c r="B8" s="151"/>
      <c r="C8" s="152"/>
      <c r="D8" s="153"/>
      <c r="E8" s="154" t="s">
        <v>136</v>
      </c>
      <c r="F8" s="154" t="s">
        <v>136</v>
      </c>
      <c r="G8" s="154" t="s">
        <v>136</v>
      </c>
      <c r="H8" s="154" t="s">
        <v>136</v>
      </c>
      <c r="I8" s="154" t="s">
        <v>136</v>
      </c>
      <c r="J8" s="154" t="s">
        <v>136</v>
      </c>
      <c r="K8" s="154" t="s">
        <v>136</v>
      </c>
      <c r="L8" s="154" t="s">
        <v>136</v>
      </c>
      <c r="M8" s="154" t="s">
        <v>136</v>
      </c>
      <c r="N8" s="154" t="s">
        <v>136</v>
      </c>
      <c r="O8" s="154" t="s">
        <v>136</v>
      </c>
      <c r="P8" s="154" t="s">
        <v>136</v>
      </c>
      <c r="Q8" s="154" t="s">
        <v>136</v>
      </c>
      <c r="R8" s="154" t="s">
        <v>136</v>
      </c>
      <c r="S8" s="154" t="s">
        <v>136</v>
      </c>
      <c r="T8" s="154" t="s">
        <v>136</v>
      </c>
      <c r="U8" s="154" t="s">
        <v>136</v>
      </c>
      <c r="V8" s="154" t="s">
        <v>136</v>
      </c>
      <c r="W8" s="154" t="s">
        <v>136</v>
      </c>
      <c r="X8" s="154" t="s">
        <v>136</v>
      </c>
      <c r="Y8" s="154" t="s">
        <v>136</v>
      </c>
      <c r="Z8" s="154" t="s">
        <v>136</v>
      </c>
      <c r="AA8" s="154" t="s">
        <v>136</v>
      </c>
      <c r="AB8" s="154" t="s">
        <v>136</v>
      </c>
      <c r="AC8" s="154" t="s">
        <v>136</v>
      </c>
      <c r="AD8" s="154" t="s">
        <v>136</v>
      </c>
      <c r="AE8" s="154" t="s">
        <v>136</v>
      </c>
      <c r="AF8" s="154" t="s">
        <v>136</v>
      </c>
      <c r="AG8" s="154" t="s">
        <v>136</v>
      </c>
      <c r="AH8" s="155" t="s">
        <v>136</v>
      </c>
      <c r="AI8" s="154" t="s">
        <v>136</v>
      </c>
      <c r="AJ8" s="154" t="s">
        <v>136</v>
      </c>
      <c r="AK8" s="154" t="s">
        <v>136</v>
      </c>
      <c r="AL8" s="154" t="s">
        <v>136</v>
      </c>
      <c r="AM8" s="154" t="s">
        <v>136</v>
      </c>
      <c r="AN8" s="154" t="s">
        <v>136</v>
      </c>
      <c r="AO8" s="154" t="s">
        <v>136</v>
      </c>
      <c r="AP8" s="154" t="s">
        <v>136</v>
      </c>
      <c r="AQ8" s="150" t="s">
        <v>136</v>
      </c>
      <c r="AR8" s="156">
        <f t="shared" si="0"/>
        <v>0</v>
      </c>
      <c r="AS8" s="147" t="s">
        <v>136</v>
      </c>
      <c r="AT8" s="147" t="s">
        <v>136</v>
      </c>
      <c r="AU8" s="147" t="s">
        <v>136</v>
      </c>
      <c r="AV8" s="147" t="s">
        <v>136</v>
      </c>
      <c r="AW8" s="147" t="s">
        <v>136</v>
      </c>
      <c r="AX8" s="156">
        <f t="shared" si="1"/>
        <v>0</v>
      </c>
      <c r="AY8" s="149" t="s">
        <v>136</v>
      </c>
      <c r="AZ8" s="150" t="s">
        <v>136</v>
      </c>
      <c r="BA8" s="156">
        <f t="shared" si="2"/>
        <v>0</v>
      </c>
      <c r="BB8" s="808"/>
    </row>
    <row r="9" spans="1:63" s="803" customFormat="1" ht="24" customHeight="1">
      <c r="A9" s="807" t="s">
        <v>238</v>
      </c>
      <c r="B9" s="157">
        <v>178</v>
      </c>
      <c r="C9" s="158">
        <v>0</v>
      </c>
      <c r="D9" s="158">
        <v>0</v>
      </c>
      <c r="E9" s="159"/>
      <c r="F9" s="159"/>
      <c r="G9" s="159"/>
      <c r="H9" s="159"/>
      <c r="I9" s="159"/>
      <c r="J9" s="159"/>
      <c r="K9" s="160">
        <v>29</v>
      </c>
      <c r="L9" s="160">
        <v>11</v>
      </c>
      <c r="M9" s="160">
        <v>37</v>
      </c>
      <c r="N9" s="160">
        <v>6</v>
      </c>
      <c r="O9" s="160">
        <v>8</v>
      </c>
      <c r="P9" s="160">
        <v>16</v>
      </c>
      <c r="Q9" s="160">
        <v>26</v>
      </c>
      <c r="R9" s="160">
        <v>1</v>
      </c>
      <c r="S9" s="160">
        <v>0</v>
      </c>
      <c r="T9" s="160">
        <v>6</v>
      </c>
      <c r="U9" s="160">
        <v>0</v>
      </c>
      <c r="V9" s="160">
        <v>58</v>
      </c>
      <c r="W9" s="160">
        <v>74</v>
      </c>
      <c r="X9" s="160">
        <v>58</v>
      </c>
      <c r="Y9" s="160">
        <v>3</v>
      </c>
      <c r="Z9" s="160">
        <v>30</v>
      </c>
      <c r="AA9" s="160">
        <v>39</v>
      </c>
      <c r="AB9" s="160">
        <v>52</v>
      </c>
      <c r="AC9" s="160">
        <v>73</v>
      </c>
      <c r="AD9" s="160">
        <v>9</v>
      </c>
      <c r="AE9" s="160">
        <v>0</v>
      </c>
      <c r="AF9" s="160">
        <v>13</v>
      </c>
      <c r="AG9" s="160">
        <v>0</v>
      </c>
      <c r="AH9" s="161">
        <v>0</v>
      </c>
      <c r="AI9" s="160">
        <v>14</v>
      </c>
      <c r="AJ9" s="160">
        <v>20</v>
      </c>
      <c r="AK9" s="160">
        <v>16</v>
      </c>
      <c r="AL9" s="160">
        <v>19</v>
      </c>
      <c r="AM9" s="160">
        <v>8</v>
      </c>
      <c r="AN9" s="160">
        <v>22</v>
      </c>
      <c r="AO9" s="160">
        <v>17</v>
      </c>
      <c r="AP9" s="154">
        <v>57</v>
      </c>
      <c r="AQ9" s="809">
        <v>289</v>
      </c>
      <c r="AR9" s="148">
        <f t="shared" si="0"/>
        <v>1189</v>
      </c>
      <c r="AS9" s="158">
        <v>124</v>
      </c>
      <c r="AT9" s="160">
        <v>21</v>
      </c>
      <c r="AU9" s="160">
        <v>81</v>
      </c>
      <c r="AV9" s="162">
        <v>0</v>
      </c>
      <c r="AW9" s="163">
        <v>0</v>
      </c>
      <c r="AX9" s="164">
        <f t="shared" si="1"/>
        <v>1415</v>
      </c>
      <c r="AY9" s="157">
        <v>35</v>
      </c>
      <c r="AZ9" s="165">
        <v>0</v>
      </c>
      <c r="BA9" s="148">
        <f t="shared" si="2"/>
        <v>1450</v>
      </c>
      <c r="BB9" s="808"/>
    </row>
    <row r="10" spans="1:63" s="803" customFormat="1" ht="24" customHeight="1">
      <c r="A10" s="807" t="s">
        <v>239</v>
      </c>
      <c r="B10" s="157">
        <v>4</v>
      </c>
      <c r="C10" s="158">
        <v>0</v>
      </c>
      <c r="D10" s="158">
        <v>0</v>
      </c>
      <c r="E10" s="159"/>
      <c r="F10" s="159"/>
      <c r="G10" s="159"/>
      <c r="H10" s="159"/>
      <c r="I10" s="159"/>
      <c r="J10" s="159"/>
      <c r="K10" s="154">
        <v>0</v>
      </c>
      <c r="L10" s="154">
        <v>0</v>
      </c>
      <c r="M10" s="154">
        <v>0</v>
      </c>
      <c r="N10" s="154">
        <v>0</v>
      </c>
      <c r="O10" s="154">
        <v>0</v>
      </c>
      <c r="P10" s="154">
        <v>0</v>
      </c>
      <c r="Q10" s="154">
        <v>0</v>
      </c>
      <c r="R10" s="154">
        <v>0</v>
      </c>
      <c r="S10" s="154">
        <v>0</v>
      </c>
      <c r="T10" s="154">
        <v>0</v>
      </c>
      <c r="U10" s="154">
        <v>0</v>
      </c>
      <c r="V10" s="160">
        <v>2</v>
      </c>
      <c r="W10" s="160">
        <v>1</v>
      </c>
      <c r="X10" s="160">
        <v>1</v>
      </c>
      <c r="Y10" s="160">
        <v>0</v>
      </c>
      <c r="Z10" s="154">
        <v>0</v>
      </c>
      <c r="AA10" s="154">
        <v>2</v>
      </c>
      <c r="AB10" s="154">
        <v>4</v>
      </c>
      <c r="AC10" s="154">
        <v>0</v>
      </c>
      <c r="AD10" s="154">
        <v>0</v>
      </c>
      <c r="AE10" s="154">
        <v>0</v>
      </c>
      <c r="AF10" s="154">
        <v>0</v>
      </c>
      <c r="AG10" s="154">
        <v>0</v>
      </c>
      <c r="AH10" s="155">
        <v>0</v>
      </c>
      <c r="AI10" s="154">
        <v>0</v>
      </c>
      <c r="AJ10" s="154">
        <v>0</v>
      </c>
      <c r="AK10" s="154">
        <v>0</v>
      </c>
      <c r="AL10" s="154">
        <v>1</v>
      </c>
      <c r="AM10" s="154">
        <v>0</v>
      </c>
      <c r="AN10" s="154">
        <v>0</v>
      </c>
      <c r="AO10" s="154">
        <v>0</v>
      </c>
      <c r="AP10" s="160">
        <v>1</v>
      </c>
      <c r="AQ10" s="809">
        <v>3</v>
      </c>
      <c r="AR10" s="148">
        <f t="shared" si="0"/>
        <v>19</v>
      </c>
      <c r="AS10" s="166">
        <v>0</v>
      </c>
      <c r="AT10" s="154">
        <v>0</v>
      </c>
      <c r="AU10" s="160">
        <v>2</v>
      </c>
      <c r="AV10" s="162">
        <v>0</v>
      </c>
      <c r="AW10" s="167">
        <v>0</v>
      </c>
      <c r="AX10" s="164">
        <f t="shared" si="1"/>
        <v>21</v>
      </c>
      <c r="AY10" s="168">
        <v>0</v>
      </c>
      <c r="AZ10" s="169">
        <v>0</v>
      </c>
      <c r="BA10" s="171">
        <f t="shared" si="2"/>
        <v>21</v>
      </c>
      <c r="BB10" s="808"/>
    </row>
    <row r="11" spans="1:63" s="803" customFormat="1" ht="24" customHeight="1">
      <c r="A11" s="807" t="s">
        <v>131</v>
      </c>
      <c r="B11" s="157">
        <v>13</v>
      </c>
      <c r="C11" s="158">
        <v>0</v>
      </c>
      <c r="D11" s="158">
        <v>0</v>
      </c>
      <c r="E11" s="170"/>
      <c r="F11" s="170"/>
      <c r="G11" s="170"/>
      <c r="H11" s="170"/>
      <c r="I11" s="170"/>
      <c r="J11" s="170"/>
      <c r="K11" s="160">
        <v>3</v>
      </c>
      <c r="L11" s="154">
        <v>0</v>
      </c>
      <c r="M11" s="160">
        <v>0</v>
      </c>
      <c r="N11" s="154">
        <v>1</v>
      </c>
      <c r="O11" s="154">
        <v>0</v>
      </c>
      <c r="P11" s="160">
        <v>2</v>
      </c>
      <c r="Q11" s="160">
        <v>2</v>
      </c>
      <c r="R11" s="154">
        <v>3</v>
      </c>
      <c r="S11" s="154">
        <v>0</v>
      </c>
      <c r="T11" s="154">
        <v>0</v>
      </c>
      <c r="U11" s="154">
        <v>0</v>
      </c>
      <c r="V11" s="160">
        <v>3</v>
      </c>
      <c r="W11" s="160">
        <v>3</v>
      </c>
      <c r="X11" s="160">
        <v>5</v>
      </c>
      <c r="Y11" s="154">
        <v>0</v>
      </c>
      <c r="Z11" s="154">
        <v>0</v>
      </c>
      <c r="AA11" s="154">
        <v>6</v>
      </c>
      <c r="AB11" s="154">
        <v>7</v>
      </c>
      <c r="AC11" s="154">
        <v>3</v>
      </c>
      <c r="AD11" s="154">
        <v>0</v>
      </c>
      <c r="AE11" s="154">
        <v>0</v>
      </c>
      <c r="AF11" s="154">
        <v>0</v>
      </c>
      <c r="AG11" s="154">
        <v>0</v>
      </c>
      <c r="AH11" s="155">
        <v>0</v>
      </c>
      <c r="AI11" s="154">
        <v>0</v>
      </c>
      <c r="AJ11" s="154">
        <v>0</v>
      </c>
      <c r="AK11" s="154">
        <v>6</v>
      </c>
      <c r="AL11" s="160">
        <v>3</v>
      </c>
      <c r="AM11" s="160">
        <v>0</v>
      </c>
      <c r="AN11" s="154">
        <v>0</v>
      </c>
      <c r="AO11" s="160">
        <v>0</v>
      </c>
      <c r="AP11" s="154">
        <v>2</v>
      </c>
      <c r="AQ11" s="809">
        <v>11</v>
      </c>
      <c r="AR11" s="171">
        <f t="shared" si="0"/>
        <v>73</v>
      </c>
      <c r="AS11" s="166">
        <v>7</v>
      </c>
      <c r="AT11" s="154">
        <v>1</v>
      </c>
      <c r="AU11" s="160">
        <v>10</v>
      </c>
      <c r="AV11" s="162">
        <v>0</v>
      </c>
      <c r="AW11" s="150">
        <v>0</v>
      </c>
      <c r="AX11" s="164">
        <f t="shared" si="1"/>
        <v>91</v>
      </c>
      <c r="AY11" s="157">
        <v>0</v>
      </c>
      <c r="AZ11" s="169">
        <v>4</v>
      </c>
      <c r="BA11" s="148">
        <f t="shared" si="2"/>
        <v>95</v>
      </c>
      <c r="BB11" s="808"/>
    </row>
    <row r="12" spans="1:63" s="803" customFormat="1" ht="24" customHeight="1">
      <c r="A12" s="807" t="s">
        <v>132</v>
      </c>
      <c r="B12" s="172">
        <v>10</v>
      </c>
      <c r="C12" s="158">
        <v>0</v>
      </c>
      <c r="D12" s="158">
        <v>0</v>
      </c>
      <c r="E12" s="153"/>
      <c r="F12" s="153"/>
      <c r="G12" s="153"/>
      <c r="H12" s="153"/>
      <c r="I12" s="153"/>
      <c r="J12" s="153"/>
      <c r="K12" s="173">
        <v>2</v>
      </c>
      <c r="L12" s="154">
        <v>0</v>
      </c>
      <c r="M12" s="154">
        <v>0</v>
      </c>
      <c r="N12" s="154">
        <v>0</v>
      </c>
      <c r="O12" s="154">
        <v>0</v>
      </c>
      <c r="P12" s="173">
        <v>1</v>
      </c>
      <c r="Q12" s="173">
        <v>0</v>
      </c>
      <c r="R12" s="154">
        <v>0</v>
      </c>
      <c r="S12" s="154">
        <v>0</v>
      </c>
      <c r="T12" s="154">
        <v>0</v>
      </c>
      <c r="U12" s="154">
        <v>0</v>
      </c>
      <c r="V12" s="173">
        <v>4</v>
      </c>
      <c r="W12" s="173">
        <v>7</v>
      </c>
      <c r="X12" s="160">
        <v>7</v>
      </c>
      <c r="Y12" s="160">
        <v>0</v>
      </c>
      <c r="Z12" s="160">
        <v>1</v>
      </c>
      <c r="AA12" s="173">
        <v>3</v>
      </c>
      <c r="AB12" s="173">
        <v>2</v>
      </c>
      <c r="AC12" s="173">
        <v>0</v>
      </c>
      <c r="AD12" s="154">
        <v>0</v>
      </c>
      <c r="AE12" s="154">
        <v>0</v>
      </c>
      <c r="AF12" s="154">
        <v>0</v>
      </c>
      <c r="AG12" s="154">
        <v>0</v>
      </c>
      <c r="AH12" s="155">
        <v>0</v>
      </c>
      <c r="AI12" s="173">
        <v>0</v>
      </c>
      <c r="AJ12" s="160">
        <v>0</v>
      </c>
      <c r="AK12" s="160">
        <v>0</v>
      </c>
      <c r="AL12" s="160">
        <v>1</v>
      </c>
      <c r="AM12" s="160">
        <v>0</v>
      </c>
      <c r="AN12" s="160">
        <v>0</v>
      </c>
      <c r="AO12" s="160">
        <v>2</v>
      </c>
      <c r="AP12" s="160">
        <v>2</v>
      </c>
      <c r="AQ12" s="809">
        <v>7</v>
      </c>
      <c r="AR12" s="156">
        <f t="shared" si="0"/>
        <v>49</v>
      </c>
      <c r="AS12" s="158">
        <v>11</v>
      </c>
      <c r="AT12" s="160">
        <v>2</v>
      </c>
      <c r="AU12" s="160">
        <v>0</v>
      </c>
      <c r="AV12" s="160">
        <v>0</v>
      </c>
      <c r="AW12" s="160">
        <v>0</v>
      </c>
      <c r="AX12" s="164">
        <f t="shared" si="1"/>
        <v>62</v>
      </c>
      <c r="AY12" s="157">
        <v>0</v>
      </c>
      <c r="AZ12" s="165">
        <v>0</v>
      </c>
      <c r="BA12" s="171">
        <f t="shared" si="2"/>
        <v>62</v>
      </c>
      <c r="BB12" s="810"/>
      <c r="BC12" s="811"/>
      <c r="BD12" s="811"/>
      <c r="BE12" s="811"/>
      <c r="BF12" s="811"/>
      <c r="BG12" s="811"/>
      <c r="BH12" s="811"/>
      <c r="BI12" s="811"/>
      <c r="BJ12" s="811"/>
      <c r="BK12" s="811"/>
    </row>
    <row r="13" spans="1:63" s="803" customFormat="1" ht="24" customHeight="1">
      <c r="A13" s="807" t="s">
        <v>135</v>
      </c>
      <c r="B13" s="149">
        <v>3</v>
      </c>
      <c r="C13" s="158">
        <v>0</v>
      </c>
      <c r="D13" s="158">
        <v>0</v>
      </c>
      <c r="E13" s="153"/>
      <c r="F13" s="153"/>
      <c r="G13" s="153"/>
      <c r="H13" s="153"/>
      <c r="I13" s="153"/>
      <c r="J13" s="153"/>
      <c r="K13" s="174">
        <v>0</v>
      </c>
      <c r="L13" s="154">
        <v>0</v>
      </c>
      <c r="M13" s="174">
        <v>0</v>
      </c>
      <c r="N13" s="154">
        <v>0</v>
      </c>
      <c r="O13" s="154">
        <v>0</v>
      </c>
      <c r="P13" s="154">
        <v>0</v>
      </c>
      <c r="Q13" s="154">
        <v>0</v>
      </c>
      <c r="R13" s="174">
        <v>0</v>
      </c>
      <c r="S13" s="154">
        <v>0</v>
      </c>
      <c r="T13" s="154">
        <v>0</v>
      </c>
      <c r="U13" s="154">
        <v>0</v>
      </c>
      <c r="V13" s="174">
        <v>2</v>
      </c>
      <c r="W13" s="174">
        <v>2</v>
      </c>
      <c r="X13" s="174">
        <v>5</v>
      </c>
      <c r="Y13" s="160">
        <v>0</v>
      </c>
      <c r="Z13" s="174">
        <v>1</v>
      </c>
      <c r="AA13" s="174">
        <v>0</v>
      </c>
      <c r="AB13" s="174">
        <v>2</v>
      </c>
      <c r="AC13" s="174">
        <v>0</v>
      </c>
      <c r="AD13" s="154">
        <v>0</v>
      </c>
      <c r="AE13" s="174">
        <v>0</v>
      </c>
      <c r="AF13" s="154">
        <v>0</v>
      </c>
      <c r="AG13" s="154">
        <v>0</v>
      </c>
      <c r="AH13" s="155">
        <v>0</v>
      </c>
      <c r="AI13" s="174">
        <v>0</v>
      </c>
      <c r="AJ13" s="173">
        <v>0</v>
      </c>
      <c r="AK13" s="174">
        <v>0</v>
      </c>
      <c r="AL13" s="173">
        <v>2</v>
      </c>
      <c r="AM13" s="174">
        <v>0</v>
      </c>
      <c r="AN13" s="173">
        <v>2</v>
      </c>
      <c r="AO13" s="173">
        <v>0</v>
      </c>
      <c r="AP13" s="173">
        <v>0</v>
      </c>
      <c r="AQ13" s="809">
        <v>1</v>
      </c>
      <c r="AR13" s="156">
        <f t="shared" si="0"/>
        <v>20</v>
      </c>
      <c r="AS13" s="175">
        <v>2</v>
      </c>
      <c r="AT13" s="173">
        <v>0</v>
      </c>
      <c r="AU13" s="173">
        <v>0</v>
      </c>
      <c r="AV13" s="173">
        <v>0</v>
      </c>
      <c r="AW13" s="173">
        <v>0</v>
      </c>
      <c r="AX13" s="176">
        <f t="shared" si="1"/>
        <v>22</v>
      </c>
      <c r="AY13" s="172">
        <v>0</v>
      </c>
      <c r="AZ13" s="177">
        <v>0</v>
      </c>
      <c r="BA13" s="983">
        <f t="shared" si="2"/>
        <v>22</v>
      </c>
      <c r="BB13" s="808"/>
    </row>
    <row r="14" spans="1:63" s="803" customFormat="1" ht="24" customHeight="1">
      <c r="A14" s="807" t="s">
        <v>206</v>
      </c>
      <c r="B14" s="168">
        <v>3</v>
      </c>
      <c r="C14" s="166">
        <v>0</v>
      </c>
      <c r="D14" s="166">
        <v>0</v>
      </c>
      <c r="E14" s="153"/>
      <c r="F14" s="153"/>
      <c r="G14" s="153"/>
      <c r="H14" s="153"/>
      <c r="I14" s="153"/>
      <c r="J14" s="153"/>
      <c r="K14" s="154">
        <v>1</v>
      </c>
      <c r="L14" s="154">
        <v>0</v>
      </c>
      <c r="M14" s="154">
        <v>1</v>
      </c>
      <c r="N14" s="154">
        <v>0</v>
      </c>
      <c r="O14" s="154">
        <v>0</v>
      </c>
      <c r="P14" s="154">
        <v>0</v>
      </c>
      <c r="Q14" s="154">
        <v>1</v>
      </c>
      <c r="R14" s="154">
        <v>0</v>
      </c>
      <c r="S14" s="154">
        <v>0</v>
      </c>
      <c r="T14" s="154">
        <v>0</v>
      </c>
      <c r="U14" s="154">
        <v>0</v>
      </c>
      <c r="V14" s="154">
        <v>4</v>
      </c>
      <c r="W14" s="154">
        <v>7</v>
      </c>
      <c r="X14" s="154">
        <v>2</v>
      </c>
      <c r="Y14" s="154">
        <v>0</v>
      </c>
      <c r="Z14" s="154">
        <v>0</v>
      </c>
      <c r="AA14" s="154">
        <v>0</v>
      </c>
      <c r="AB14" s="154">
        <v>1</v>
      </c>
      <c r="AC14" s="154">
        <v>1</v>
      </c>
      <c r="AD14" s="154">
        <v>0</v>
      </c>
      <c r="AE14" s="154">
        <v>0</v>
      </c>
      <c r="AF14" s="154">
        <v>0</v>
      </c>
      <c r="AG14" s="154">
        <v>0</v>
      </c>
      <c r="AH14" s="155">
        <v>0</v>
      </c>
      <c r="AI14" s="154">
        <v>0</v>
      </c>
      <c r="AJ14" s="178">
        <v>0</v>
      </c>
      <c r="AK14" s="178">
        <v>0</v>
      </c>
      <c r="AL14" s="178">
        <v>1</v>
      </c>
      <c r="AM14" s="178">
        <v>0</v>
      </c>
      <c r="AN14" s="178">
        <v>3</v>
      </c>
      <c r="AO14" s="178">
        <v>0</v>
      </c>
      <c r="AP14" s="178">
        <v>3</v>
      </c>
      <c r="AQ14" s="809">
        <v>6</v>
      </c>
      <c r="AR14" s="156">
        <f t="shared" si="0"/>
        <v>34</v>
      </c>
      <c r="AS14" s="179">
        <v>1</v>
      </c>
      <c r="AT14" s="178">
        <v>0</v>
      </c>
      <c r="AU14" s="178">
        <v>2</v>
      </c>
      <c r="AV14" s="180">
        <v>0</v>
      </c>
      <c r="AW14" s="181">
        <v>0</v>
      </c>
      <c r="AX14" s="171">
        <f t="shared" si="1"/>
        <v>37</v>
      </c>
      <c r="AY14" s="182">
        <v>0</v>
      </c>
      <c r="AZ14" s="183">
        <v>0</v>
      </c>
      <c r="BA14" s="146">
        <f t="shared" si="2"/>
        <v>37</v>
      </c>
      <c r="BB14" s="808"/>
    </row>
    <row r="15" spans="1:63" s="803" customFormat="1" ht="24" customHeight="1">
      <c r="A15" s="807" t="s">
        <v>133</v>
      </c>
      <c r="B15" s="157">
        <v>47</v>
      </c>
      <c r="C15" s="166">
        <v>0</v>
      </c>
      <c r="D15" s="166">
        <v>0</v>
      </c>
      <c r="E15" s="160">
        <v>30</v>
      </c>
      <c r="F15" s="166">
        <v>0</v>
      </c>
      <c r="G15" s="160">
        <v>3</v>
      </c>
      <c r="H15" s="160">
        <v>2</v>
      </c>
      <c r="I15" s="160">
        <v>1</v>
      </c>
      <c r="J15" s="160">
        <v>0</v>
      </c>
      <c r="K15" s="170"/>
      <c r="L15" s="170"/>
      <c r="M15" s="160">
        <v>9</v>
      </c>
      <c r="N15" s="160">
        <v>3</v>
      </c>
      <c r="O15" s="160">
        <v>0</v>
      </c>
      <c r="P15" s="160">
        <v>12</v>
      </c>
      <c r="Q15" s="160">
        <v>10</v>
      </c>
      <c r="R15" s="160">
        <v>4</v>
      </c>
      <c r="S15" s="166">
        <v>0</v>
      </c>
      <c r="T15" s="160">
        <v>0</v>
      </c>
      <c r="U15" s="166">
        <v>0</v>
      </c>
      <c r="V15" s="160">
        <v>6</v>
      </c>
      <c r="W15" s="160">
        <v>28</v>
      </c>
      <c r="X15" s="160">
        <v>16</v>
      </c>
      <c r="Y15" s="160">
        <v>5</v>
      </c>
      <c r="Z15" s="160">
        <v>20</v>
      </c>
      <c r="AA15" s="160">
        <v>4</v>
      </c>
      <c r="AB15" s="160">
        <v>16</v>
      </c>
      <c r="AC15" s="160">
        <v>39</v>
      </c>
      <c r="AD15" s="166">
        <v>6</v>
      </c>
      <c r="AE15" s="166">
        <v>1</v>
      </c>
      <c r="AF15" s="160">
        <v>7</v>
      </c>
      <c r="AG15" s="166">
        <v>0</v>
      </c>
      <c r="AH15" s="184">
        <v>0</v>
      </c>
      <c r="AI15" s="160">
        <v>23</v>
      </c>
      <c r="AJ15" s="160">
        <v>7</v>
      </c>
      <c r="AK15" s="160">
        <v>0</v>
      </c>
      <c r="AL15" s="160">
        <v>18</v>
      </c>
      <c r="AM15" s="160">
        <v>19</v>
      </c>
      <c r="AN15" s="160">
        <v>11</v>
      </c>
      <c r="AO15" s="160">
        <v>25</v>
      </c>
      <c r="AP15" s="173">
        <v>0</v>
      </c>
      <c r="AQ15" s="809">
        <v>26</v>
      </c>
      <c r="AR15" s="148">
        <f t="shared" si="0"/>
        <v>398</v>
      </c>
      <c r="AS15" s="166">
        <v>13</v>
      </c>
      <c r="AT15" s="160">
        <v>3</v>
      </c>
      <c r="AU15" s="160">
        <v>51</v>
      </c>
      <c r="AV15" s="162">
        <v>0</v>
      </c>
      <c r="AW15" s="163">
        <v>0</v>
      </c>
      <c r="AX15" s="164">
        <f t="shared" si="1"/>
        <v>465</v>
      </c>
      <c r="AY15" s="157">
        <v>10</v>
      </c>
      <c r="AZ15" s="169">
        <v>1</v>
      </c>
      <c r="BA15" s="148">
        <f t="shared" si="2"/>
        <v>476</v>
      </c>
      <c r="BB15" s="808"/>
    </row>
    <row r="16" spans="1:63" s="803" customFormat="1" ht="24" customHeight="1">
      <c r="A16" s="807" t="s">
        <v>240</v>
      </c>
      <c r="B16" s="157">
        <v>7</v>
      </c>
      <c r="C16" s="166">
        <v>0</v>
      </c>
      <c r="D16" s="166">
        <v>0</v>
      </c>
      <c r="E16" s="160">
        <v>14</v>
      </c>
      <c r="F16" s="166">
        <v>0</v>
      </c>
      <c r="G16" s="166">
        <v>0</v>
      </c>
      <c r="H16" s="166">
        <v>0</v>
      </c>
      <c r="I16" s="166">
        <v>1</v>
      </c>
      <c r="J16" s="166">
        <v>0</v>
      </c>
      <c r="K16" s="153"/>
      <c r="L16" s="153"/>
      <c r="M16" s="160">
        <v>3</v>
      </c>
      <c r="N16" s="166">
        <v>0</v>
      </c>
      <c r="O16" s="160">
        <v>0</v>
      </c>
      <c r="P16" s="160">
        <v>1</v>
      </c>
      <c r="Q16" s="160">
        <v>1</v>
      </c>
      <c r="R16" s="166">
        <v>0</v>
      </c>
      <c r="S16" s="166">
        <v>0</v>
      </c>
      <c r="T16" s="166">
        <v>0</v>
      </c>
      <c r="U16" s="166">
        <v>0</v>
      </c>
      <c r="V16" s="160">
        <v>0</v>
      </c>
      <c r="W16" s="160">
        <v>0</v>
      </c>
      <c r="X16" s="166">
        <v>2</v>
      </c>
      <c r="Y16" s="166">
        <v>0</v>
      </c>
      <c r="Z16" s="160">
        <v>2</v>
      </c>
      <c r="AA16" s="160">
        <v>0</v>
      </c>
      <c r="AB16" s="160">
        <v>5</v>
      </c>
      <c r="AC16" s="166">
        <v>6</v>
      </c>
      <c r="AD16" s="166">
        <v>0</v>
      </c>
      <c r="AE16" s="166">
        <v>0</v>
      </c>
      <c r="AF16" s="166">
        <v>1</v>
      </c>
      <c r="AG16" s="166">
        <v>0</v>
      </c>
      <c r="AH16" s="184">
        <v>0</v>
      </c>
      <c r="AI16" s="154">
        <v>0</v>
      </c>
      <c r="AJ16" s="160">
        <v>0</v>
      </c>
      <c r="AK16" s="166">
        <v>1</v>
      </c>
      <c r="AL16" s="160">
        <v>3</v>
      </c>
      <c r="AM16" s="160">
        <v>0</v>
      </c>
      <c r="AN16" s="160">
        <v>2</v>
      </c>
      <c r="AO16" s="160">
        <v>1</v>
      </c>
      <c r="AP16" s="160">
        <v>0</v>
      </c>
      <c r="AQ16" s="809">
        <v>10</v>
      </c>
      <c r="AR16" s="148">
        <f t="shared" si="0"/>
        <v>60</v>
      </c>
      <c r="AS16" s="166">
        <v>2</v>
      </c>
      <c r="AT16" s="166">
        <v>0</v>
      </c>
      <c r="AU16" s="160">
        <v>1</v>
      </c>
      <c r="AV16" s="173">
        <v>1</v>
      </c>
      <c r="AW16" s="169">
        <v>0</v>
      </c>
      <c r="AX16" s="164">
        <f t="shared" si="1"/>
        <v>64</v>
      </c>
      <c r="AY16" s="157">
        <v>3</v>
      </c>
      <c r="AZ16" s="169">
        <v>3</v>
      </c>
      <c r="BA16" s="148">
        <f t="shared" si="2"/>
        <v>70</v>
      </c>
      <c r="BB16" s="808"/>
    </row>
    <row r="17" spans="1:54" s="803" customFormat="1" ht="24" customHeight="1">
      <c r="A17" s="807" t="s">
        <v>232</v>
      </c>
      <c r="B17" s="185">
        <v>68</v>
      </c>
      <c r="C17" s="186">
        <v>0</v>
      </c>
      <c r="D17" s="186">
        <v>0</v>
      </c>
      <c r="E17" s="187">
        <v>31</v>
      </c>
      <c r="F17" s="186">
        <v>0</v>
      </c>
      <c r="G17" s="186">
        <v>1</v>
      </c>
      <c r="H17" s="187">
        <v>0</v>
      </c>
      <c r="I17" s="187">
        <v>1</v>
      </c>
      <c r="J17" s="187">
        <v>0</v>
      </c>
      <c r="K17" s="187">
        <v>7</v>
      </c>
      <c r="L17" s="187">
        <v>0</v>
      </c>
      <c r="M17" s="188"/>
      <c r="N17" s="188"/>
      <c r="O17" s="188"/>
      <c r="P17" s="188"/>
      <c r="Q17" s="187">
        <v>4</v>
      </c>
      <c r="R17" s="187">
        <v>0</v>
      </c>
      <c r="S17" s="187">
        <v>1</v>
      </c>
      <c r="T17" s="187">
        <v>0</v>
      </c>
      <c r="U17" s="187">
        <v>0</v>
      </c>
      <c r="V17" s="187">
        <v>6</v>
      </c>
      <c r="W17" s="187">
        <v>13</v>
      </c>
      <c r="X17" s="187">
        <v>17</v>
      </c>
      <c r="Y17" s="186">
        <v>3</v>
      </c>
      <c r="Z17" s="187">
        <v>7</v>
      </c>
      <c r="AA17" s="187">
        <v>10</v>
      </c>
      <c r="AB17" s="187">
        <v>2</v>
      </c>
      <c r="AC17" s="187">
        <v>5</v>
      </c>
      <c r="AD17" s="187">
        <v>2</v>
      </c>
      <c r="AE17" s="187">
        <v>1</v>
      </c>
      <c r="AF17" s="187">
        <v>1</v>
      </c>
      <c r="AG17" s="187">
        <v>0</v>
      </c>
      <c r="AH17" s="189">
        <v>0</v>
      </c>
      <c r="AI17" s="187">
        <v>8</v>
      </c>
      <c r="AJ17" s="187">
        <v>3</v>
      </c>
      <c r="AK17" s="187">
        <v>1</v>
      </c>
      <c r="AL17" s="187">
        <v>6</v>
      </c>
      <c r="AM17" s="187">
        <v>5</v>
      </c>
      <c r="AN17" s="187">
        <v>1</v>
      </c>
      <c r="AO17" s="187">
        <v>8</v>
      </c>
      <c r="AP17" s="187">
        <v>5</v>
      </c>
      <c r="AQ17" s="190">
        <v>19</v>
      </c>
      <c r="AR17" s="191">
        <f t="shared" si="0"/>
        <v>236</v>
      </c>
      <c r="AS17" s="192">
        <v>9</v>
      </c>
      <c r="AT17" s="187">
        <v>7</v>
      </c>
      <c r="AU17" s="187">
        <v>19</v>
      </c>
      <c r="AV17" s="187">
        <v>0</v>
      </c>
      <c r="AW17" s="193">
        <v>0</v>
      </c>
      <c r="AX17" s="194">
        <f t="shared" si="1"/>
        <v>271</v>
      </c>
      <c r="AY17" s="172">
        <v>3</v>
      </c>
      <c r="AZ17" s="177">
        <v>3024</v>
      </c>
      <c r="BA17" s="984">
        <f t="shared" si="2"/>
        <v>3298</v>
      </c>
      <c r="BB17" s="812" t="s">
        <v>411</v>
      </c>
    </row>
    <row r="18" spans="1:54" s="803" customFormat="1" ht="24" customHeight="1">
      <c r="A18" s="807" t="s">
        <v>218</v>
      </c>
      <c r="B18" s="185">
        <v>23</v>
      </c>
      <c r="C18" s="186">
        <v>0</v>
      </c>
      <c r="D18" s="186">
        <v>0</v>
      </c>
      <c r="E18" s="187">
        <v>15</v>
      </c>
      <c r="F18" s="186">
        <v>1</v>
      </c>
      <c r="G18" s="186">
        <v>0</v>
      </c>
      <c r="H18" s="186">
        <v>0</v>
      </c>
      <c r="I18" s="186">
        <v>0</v>
      </c>
      <c r="J18" s="186">
        <v>0</v>
      </c>
      <c r="K18" s="187">
        <v>1</v>
      </c>
      <c r="L18" s="187">
        <v>0</v>
      </c>
      <c r="M18" s="188"/>
      <c r="N18" s="188"/>
      <c r="O18" s="188"/>
      <c r="P18" s="188"/>
      <c r="Q18" s="187">
        <v>3</v>
      </c>
      <c r="R18" s="187">
        <v>0</v>
      </c>
      <c r="S18" s="187">
        <v>0</v>
      </c>
      <c r="T18" s="187">
        <v>1</v>
      </c>
      <c r="U18" s="187">
        <v>0</v>
      </c>
      <c r="V18" s="187">
        <v>2</v>
      </c>
      <c r="W18" s="187">
        <v>6</v>
      </c>
      <c r="X18" s="187">
        <v>2</v>
      </c>
      <c r="Y18" s="186">
        <v>0</v>
      </c>
      <c r="Z18" s="187">
        <v>0</v>
      </c>
      <c r="AA18" s="187">
        <v>0</v>
      </c>
      <c r="AB18" s="187">
        <v>0</v>
      </c>
      <c r="AC18" s="187">
        <v>1</v>
      </c>
      <c r="AD18" s="187">
        <v>1</v>
      </c>
      <c r="AE18" s="187">
        <v>0</v>
      </c>
      <c r="AF18" s="187">
        <v>0</v>
      </c>
      <c r="AG18" s="187">
        <v>0</v>
      </c>
      <c r="AH18" s="189">
        <v>0</v>
      </c>
      <c r="AI18" s="187">
        <v>2</v>
      </c>
      <c r="AJ18" s="187">
        <v>0</v>
      </c>
      <c r="AK18" s="187">
        <v>0</v>
      </c>
      <c r="AL18" s="187">
        <v>8</v>
      </c>
      <c r="AM18" s="187">
        <v>2</v>
      </c>
      <c r="AN18" s="187">
        <v>0</v>
      </c>
      <c r="AO18" s="187">
        <v>1</v>
      </c>
      <c r="AP18" s="187">
        <v>1</v>
      </c>
      <c r="AQ18" s="190">
        <v>3</v>
      </c>
      <c r="AR18" s="195">
        <f t="shared" si="0"/>
        <v>73</v>
      </c>
      <c r="AS18" s="192">
        <v>1</v>
      </c>
      <c r="AT18" s="187">
        <v>0</v>
      </c>
      <c r="AU18" s="187">
        <v>4</v>
      </c>
      <c r="AV18" s="187">
        <v>0</v>
      </c>
      <c r="AW18" s="193">
        <v>0</v>
      </c>
      <c r="AX18" s="194">
        <f t="shared" si="1"/>
        <v>78</v>
      </c>
      <c r="AY18" s="172">
        <v>0</v>
      </c>
      <c r="AZ18" s="177">
        <v>4</v>
      </c>
      <c r="BA18" s="985">
        <f t="shared" si="2"/>
        <v>82</v>
      </c>
      <c r="BB18" s="812" t="s">
        <v>411</v>
      </c>
    </row>
    <row r="19" spans="1:54" s="803" customFormat="1" ht="24" customHeight="1">
      <c r="A19" s="807" t="s">
        <v>220</v>
      </c>
      <c r="B19" s="185">
        <v>45</v>
      </c>
      <c r="C19" s="186">
        <v>0</v>
      </c>
      <c r="D19" s="186">
        <v>0</v>
      </c>
      <c r="E19" s="187">
        <v>14</v>
      </c>
      <c r="F19" s="186">
        <v>0</v>
      </c>
      <c r="G19" s="186">
        <v>0</v>
      </c>
      <c r="H19" s="186">
        <v>1</v>
      </c>
      <c r="I19" s="186">
        <v>0</v>
      </c>
      <c r="J19" s="186">
        <v>0</v>
      </c>
      <c r="K19" s="187">
        <v>8</v>
      </c>
      <c r="L19" s="187">
        <v>0</v>
      </c>
      <c r="M19" s="188"/>
      <c r="N19" s="188"/>
      <c r="O19" s="188"/>
      <c r="P19" s="188"/>
      <c r="Q19" s="187">
        <v>5</v>
      </c>
      <c r="R19" s="187">
        <v>0</v>
      </c>
      <c r="S19" s="187">
        <v>0</v>
      </c>
      <c r="T19" s="187">
        <v>0</v>
      </c>
      <c r="U19" s="187">
        <v>0</v>
      </c>
      <c r="V19" s="187">
        <v>1</v>
      </c>
      <c r="W19" s="187">
        <v>11</v>
      </c>
      <c r="X19" s="187">
        <v>9</v>
      </c>
      <c r="Y19" s="186">
        <v>0</v>
      </c>
      <c r="Z19" s="187">
        <v>4</v>
      </c>
      <c r="AA19" s="187">
        <v>1</v>
      </c>
      <c r="AB19" s="187">
        <v>2</v>
      </c>
      <c r="AC19" s="187">
        <v>4</v>
      </c>
      <c r="AD19" s="187">
        <v>0</v>
      </c>
      <c r="AE19" s="187">
        <v>0</v>
      </c>
      <c r="AF19" s="187">
        <v>3</v>
      </c>
      <c r="AG19" s="187">
        <v>0</v>
      </c>
      <c r="AH19" s="189">
        <v>0</v>
      </c>
      <c r="AI19" s="187">
        <v>3</v>
      </c>
      <c r="AJ19" s="187">
        <v>4</v>
      </c>
      <c r="AK19" s="187">
        <v>0</v>
      </c>
      <c r="AL19" s="187">
        <v>9</v>
      </c>
      <c r="AM19" s="187">
        <v>3</v>
      </c>
      <c r="AN19" s="187">
        <v>2</v>
      </c>
      <c r="AO19" s="187">
        <v>2</v>
      </c>
      <c r="AP19" s="187">
        <v>0</v>
      </c>
      <c r="AQ19" s="190">
        <v>2</v>
      </c>
      <c r="AR19" s="195">
        <f t="shared" si="0"/>
        <v>133</v>
      </c>
      <c r="AS19" s="192">
        <v>12</v>
      </c>
      <c r="AT19" s="187">
        <v>0</v>
      </c>
      <c r="AU19" s="187">
        <v>3</v>
      </c>
      <c r="AV19" s="187">
        <v>0</v>
      </c>
      <c r="AW19" s="193">
        <v>0</v>
      </c>
      <c r="AX19" s="194">
        <f t="shared" si="1"/>
        <v>148</v>
      </c>
      <c r="AY19" s="172">
        <v>0</v>
      </c>
      <c r="AZ19" s="177">
        <v>9</v>
      </c>
      <c r="BA19" s="985">
        <f t="shared" si="2"/>
        <v>157</v>
      </c>
      <c r="BB19" s="808" t="s">
        <v>313</v>
      </c>
    </row>
    <row r="20" spans="1:54" s="803" customFormat="1" ht="24" customHeight="1">
      <c r="A20" s="807" t="s">
        <v>217</v>
      </c>
      <c r="B20" s="196">
        <v>29</v>
      </c>
      <c r="C20" s="186">
        <v>0</v>
      </c>
      <c r="D20" s="186">
        <v>0</v>
      </c>
      <c r="E20" s="197">
        <v>11</v>
      </c>
      <c r="F20" s="186">
        <v>1</v>
      </c>
      <c r="G20" s="186">
        <v>0</v>
      </c>
      <c r="H20" s="197">
        <v>1</v>
      </c>
      <c r="I20" s="186">
        <v>0</v>
      </c>
      <c r="J20" s="186">
        <v>0</v>
      </c>
      <c r="K20" s="197">
        <v>1</v>
      </c>
      <c r="L20" s="197">
        <v>0</v>
      </c>
      <c r="M20" s="188"/>
      <c r="N20" s="188"/>
      <c r="O20" s="188"/>
      <c r="P20" s="188"/>
      <c r="Q20" s="197">
        <v>0</v>
      </c>
      <c r="R20" s="187">
        <v>1</v>
      </c>
      <c r="S20" s="197">
        <v>1</v>
      </c>
      <c r="T20" s="197">
        <v>0</v>
      </c>
      <c r="U20" s="187">
        <v>0</v>
      </c>
      <c r="V20" s="197">
        <v>0</v>
      </c>
      <c r="W20" s="197">
        <v>4</v>
      </c>
      <c r="X20" s="197">
        <v>5</v>
      </c>
      <c r="Y20" s="186">
        <v>1</v>
      </c>
      <c r="Z20" s="197">
        <v>2</v>
      </c>
      <c r="AA20" s="197">
        <v>1</v>
      </c>
      <c r="AB20" s="197">
        <v>4</v>
      </c>
      <c r="AC20" s="197">
        <v>3</v>
      </c>
      <c r="AD20" s="187">
        <v>2</v>
      </c>
      <c r="AE20" s="187">
        <v>0</v>
      </c>
      <c r="AF20" s="187">
        <v>3</v>
      </c>
      <c r="AG20" s="187">
        <v>0</v>
      </c>
      <c r="AH20" s="189">
        <v>0</v>
      </c>
      <c r="AI20" s="197">
        <v>2</v>
      </c>
      <c r="AJ20" s="197">
        <v>0</v>
      </c>
      <c r="AK20" s="197">
        <v>0</v>
      </c>
      <c r="AL20" s="197">
        <v>6</v>
      </c>
      <c r="AM20" s="197">
        <v>1</v>
      </c>
      <c r="AN20" s="197">
        <v>0</v>
      </c>
      <c r="AO20" s="197">
        <v>1</v>
      </c>
      <c r="AP20" s="197">
        <v>0</v>
      </c>
      <c r="AQ20" s="190">
        <v>8</v>
      </c>
      <c r="AR20" s="194">
        <f t="shared" si="0"/>
        <v>88</v>
      </c>
      <c r="AS20" s="186">
        <v>7</v>
      </c>
      <c r="AT20" s="197">
        <v>2</v>
      </c>
      <c r="AU20" s="197">
        <v>3</v>
      </c>
      <c r="AV20" s="187">
        <v>0</v>
      </c>
      <c r="AW20" s="193">
        <v>0</v>
      </c>
      <c r="AX20" s="195">
        <f t="shared" si="1"/>
        <v>100</v>
      </c>
      <c r="AY20" s="157">
        <v>0</v>
      </c>
      <c r="AZ20" s="165">
        <v>10</v>
      </c>
      <c r="BA20" s="985">
        <f t="shared" si="2"/>
        <v>110</v>
      </c>
      <c r="BB20" s="808" t="s">
        <v>313</v>
      </c>
    </row>
    <row r="21" spans="1:54" s="803" customFormat="1" ht="24" customHeight="1">
      <c r="A21" s="807" t="s">
        <v>233</v>
      </c>
      <c r="B21" s="172">
        <v>89</v>
      </c>
      <c r="C21" s="166">
        <v>0</v>
      </c>
      <c r="D21" s="166">
        <v>0</v>
      </c>
      <c r="E21" s="173">
        <v>62</v>
      </c>
      <c r="F21" s="173">
        <v>0</v>
      </c>
      <c r="G21" s="166">
        <v>4</v>
      </c>
      <c r="H21" s="173">
        <v>7</v>
      </c>
      <c r="I21" s="173">
        <v>1</v>
      </c>
      <c r="J21" s="173">
        <v>0</v>
      </c>
      <c r="K21" s="173">
        <v>31</v>
      </c>
      <c r="L21" s="173">
        <v>3</v>
      </c>
      <c r="M21" s="173">
        <v>9</v>
      </c>
      <c r="N21" s="173">
        <v>7</v>
      </c>
      <c r="O21" s="173">
        <v>0</v>
      </c>
      <c r="P21" s="173">
        <v>26</v>
      </c>
      <c r="Q21" s="153"/>
      <c r="R21" s="153"/>
      <c r="S21" s="153"/>
      <c r="T21" s="153"/>
      <c r="U21" s="153"/>
      <c r="V21" s="173">
        <v>13</v>
      </c>
      <c r="W21" s="173">
        <v>24</v>
      </c>
      <c r="X21" s="173">
        <v>39</v>
      </c>
      <c r="Y21" s="173">
        <v>28</v>
      </c>
      <c r="Z21" s="173">
        <v>36</v>
      </c>
      <c r="AA21" s="173">
        <v>22</v>
      </c>
      <c r="AB21" s="173">
        <v>44</v>
      </c>
      <c r="AC21" s="173">
        <v>47</v>
      </c>
      <c r="AD21" s="173">
        <v>9</v>
      </c>
      <c r="AE21" s="173">
        <v>7</v>
      </c>
      <c r="AF21" s="173">
        <v>22</v>
      </c>
      <c r="AG21" s="198">
        <v>2</v>
      </c>
      <c r="AH21" s="199">
        <v>0</v>
      </c>
      <c r="AI21" s="173">
        <v>25</v>
      </c>
      <c r="AJ21" s="173">
        <v>16</v>
      </c>
      <c r="AK21" s="173">
        <v>7</v>
      </c>
      <c r="AL21" s="173">
        <v>69</v>
      </c>
      <c r="AM21" s="173">
        <v>14</v>
      </c>
      <c r="AN21" s="173">
        <v>9</v>
      </c>
      <c r="AO21" s="173">
        <v>23</v>
      </c>
      <c r="AP21" s="173">
        <v>38</v>
      </c>
      <c r="AQ21" s="809">
        <v>93</v>
      </c>
      <c r="AR21" s="148">
        <f t="shared" si="0"/>
        <v>826</v>
      </c>
      <c r="AS21" s="175">
        <v>122</v>
      </c>
      <c r="AT21" s="173">
        <v>9</v>
      </c>
      <c r="AU21" s="173">
        <v>203</v>
      </c>
      <c r="AV21" s="173">
        <v>2</v>
      </c>
      <c r="AW21" s="169">
        <v>0</v>
      </c>
      <c r="AX21" s="176">
        <f t="shared" si="1"/>
        <v>1162</v>
      </c>
      <c r="AY21" s="172">
        <v>1</v>
      </c>
      <c r="AZ21" s="177">
        <v>4</v>
      </c>
      <c r="BA21" s="148">
        <f t="shared" si="2"/>
        <v>1167</v>
      </c>
      <c r="BB21" s="808"/>
    </row>
    <row r="22" spans="1:54" s="803" customFormat="1" ht="24" customHeight="1">
      <c r="A22" s="807" t="s">
        <v>192</v>
      </c>
      <c r="B22" s="172">
        <v>21</v>
      </c>
      <c r="C22" s="166">
        <v>0</v>
      </c>
      <c r="D22" s="166">
        <v>0</v>
      </c>
      <c r="E22" s="173">
        <v>8</v>
      </c>
      <c r="F22" s="173">
        <v>0</v>
      </c>
      <c r="G22" s="173">
        <v>1</v>
      </c>
      <c r="H22" s="175">
        <v>2</v>
      </c>
      <c r="I22" s="173">
        <v>0</v>
      </c>
      <c r="J22" s="175">
        <v>0</v>
      </c>
      <c r="K22" s="173">
        <v>2</v>
      </c>
      <c r="L22" s="175">
        <v>0</v>
      </c>
      <c r="M22" s="173">
        <v>0</v>
      </c>
      <c r="N22" s="173">
        <v>1</v>
      </c>
      <c r="O22" s="175">
        <v>0</v>
      </c>
      <c r="P22" s="173">
        <v>2</v>
      </c>
      <c r="Q22" s="153"/>
      <c r="R22" s="153"/>
      <c r="S22" s="153"/>
      <c r="T22" s="153"/>
      <c r="U22" s="153"/>
      <c r="V22" s="173">
        <v>2</v>
      </c>
      <c r="W22" s="173">
        <v>1</v>
      </c>
      <c r="X22" s="173">
        <v>2</v>
      </c>
      <c r="Y22" s="173">
        <v>3</v>
      </c>
      <c r="Z22" s="175">
        <v>4</v>
      </c>
      <c r="AA22" s="173">
        <v>1</v>
      </c>
      <c r="AB22" s="173">
        <v>7</v>
      </c>
      <c r="AC22" s="173">
        <v>12</v>
      </c>
      <c r="AD22" s="173">
        <v>1</v>
      </c>
      <c r="AE22" s="173">
        <v>5</v>
      </c>
      <c r="AF22" s="173">
        <v>2</v>
      </c>
      <c r="AG22" s="198">
        <v>0</v>
      </c>
      <c r="AH22" s="199">
        <v>0</v>
      </c>
      <c r="AI22" s="173">
        <v>5</v>
      </c>
      <c r="AJ22" s="173">
        <v>0</v>
      </c>
      <c r="AK22" s="173">
        <v>2</v>
      </c>
      <c r="AL22" s="173">
        <v>12</v>
      </c>
      <c r="AM22" s="175">
        <v>7</v>
      </c>
      <c r="AN22" s="175">
        <v>1</v>
      </c>
      <c r="AO22" s="173">
        <v>4</v>
      </c>
      <c r="AP22" s="175">
        <v>3</v>
      </c>
      <c r="AQ22" s="809">
        <v>6</v>
      </c>
      <c r="AR22" s="148">
        <f t="shared" si="0"/>
        <v>117</v>
      </c>
      <c r="AS22" s="175">
        <v>13</v>
      </c>
      <c r="AT22" s="173">
        <v>1</v>
      </c>
      <c r="AU22" s="173">
        <v>9</v>
      </c>
      <c r="AV22" s="173">
        <v>0</v>
      </c>
      <c r="AW22" s="169">
        <v>0</v>
      </c>
      <c r="AX22" s="176">
        <f t="shared" si="1"/>
        <v>140</v>
      </c>
      <c r="AY22" s="149">
        <v>0</v>
      </c>
      <c r="AZ22" s="177">
        <v>0</v>
      </c>
      <c r="BA22" s="148">
        <f t="shared" si="2"/>
        <v>140</v>
      </c>
      <c r="BB22" s="808"/>
    </row>
    <row r="23" spans="1:54" s="803" customFormat="1" ht="24" customHeight="1">
      <c r="A23" s="807" t="s">
        <v>194</v>
      </c>
      <c r="B23" s="813">
        <v>42</v>
      </c>
      <c r="C23" s="175">
        <v>0</v>
      </c>
      <c r="D23" s="175">
        <v>0</v>
      </c>
      <c r="E23" s="814">
        <v>16</v>
      </c>
      <c r="F23" s="814">
        <v>0</v>
      </c>
      <c r="G23" s="814">
        <v>1</v>
      </c>
      <c r="H23" s="814">
        <v>7</v>
      </c>
      <c r="I23" s="814">
        <v>0</v>
      </c>
      <c r="J23" s="175">
        <v>0</v>
      </c>
      <c r="K23" s="814">
        <v>9</v>
      </c>
      <c r="L23" s="814">
        <v>0</v>
      </c>
      <c r="M23" s="814">
        <v>1</v>
      </c>
      <c r="N23" s="814">
        <v>0</v>
      </c>
      <c r="O23" s="814">
        <v>0</v>
      </c>
      <c r="P23" s="814">
        <v>4</v>
      </c>
      <c r="Q23" s="153"/>
      <c r="R23" s="153"/>
      <c r="S23" s="153"/>
      <c r="T23" s="153"/>
      <c r="U23" s="153"/>
      <c r="V23" s="814">
        <v>6</v>
      </c>
      <c r="W23" s="814">
        <v>6</v>
      </c>
      <c r="X23" s="814">
        <v>11</v>
      </c>
      <c r="Y23" s="175">
        <v>10</v>
      </c>
      <c r="Z23" s="814">
        <v>16</v>
      </c>
      <c r="AA23" s="814">
        <v>11</v>
      </c>
      <c r="AB23" s="814">
        <v>21</v>
      </c>
      <c r="AC23" s="814">
        <v>14</v>
      </c>
      <c r="AD23" s="814">
        <v>2</v>
      </c>
      <c r="AE23" s="814">
        <v>0</v>
      </c>
      <c r="AF23" s="814">
        <v>23</v>
      </c>
      <c r="AG23" s="175">
        <v>0</v>
      </c>
      <c r="AH23" s="200">
        <v>0</v>
      </c>
      <c r="AI23" s="815">
        <v>3</v>
      </c>
      <c r="AJ23" s="814">
        <v>9</v>
      </c>
      <c r="AK23" s="814">
        <v>8</v>
      </c>
      <c r="AL23" s="814">
        <v>29</v>
      </c>
      <c r="AM23" s="814">
        <v>0</v>
      </c>
      <c r="AN23" s="814">
        <v>1</v>
      </c>
      <c r="AO23" s="814">
        <v>5</v>
      </c>
      <c r="AP23" s="816">
        <v>5</v>
      </c>
      <c r="AQ23" s="809">
        <v>24</v>
      </c>
      <c r="AR23" s="171">
        <f t="shared" si="0"/>
        <v>284</v>
      </c>
      <c r="AS23" s="175">
        <v>25</v>
      </c>
      <c r="AT23" s="814">
        <v>2</v>
      </c>
      <c r="AU23" s="814">
        <v>32</v>
      </c>
      <c r="AV23" s="817">
        <v>0</v>
      </c>
      <c r="AW23" s="818">
        <v>0</v>
      </c>
      <c r="AX23" s="819">
        <f t="shared" si="1"/>
        <v>343</v>
      </c>
      <c r="AY23" s="820">
        <v>2</v>
      </c>
      <c r="AZ23" s="201">
        <v>2</v>
      </c>
      <c r="BA23" s="148">
        <f t="shared" si="2"/>
        <v>347</v>
      </c>
      <c r="BB23" s="808"/>
    </row>
    <row r="24" spans="1:54" s="803" customFormat="1" ht="24" customHeight="1">
      <c r="A24" s="807" t="s">
        <v>242</v>
      </c>
      <c r="B24" s="813">
        <v>22</v>
      </c>
      <c r="C24" s="166">
        <v>0</v>
      </c>
      <c r="D24" s="166">
        <v>0</v>
      </c>
      <c r="E24" s="814">
        <v>9</v>
      </c>
      <c r="F24" s="175">
        <v>1</v>
      </c>
      <c r="G24" s="175">
        <v>0</v>
      </c>
      <c r="H24" s="175">
        <v>0</v>
      </c>
      <c r="I24" s="175">
        <v>1</v>
      </c>
      <c r="J24" s="175">
        <v>0</v>
      </c>
      <c r="K24" s="814">
        <v>3</v>
      </c>
      <c r="L24" s="175">
        <v>0</v>
      </c>
      <c r="M24" s="175">
        <v>0</v>
      </c>
      <c r="N24" s="175">
        <v>1</v>
      </c>
      <c r="O24" s="814">
        <v>0</v>
      </c>
      <c r="P24" s="175">
        <v>0</v>
      </c>
      <c r="Q24" s="153"/>
      <c r="R24" s="153"/>
      <c r="S24" s="153"/>
      <c r="T24" s="153"/>
      <c r="U24" s="153"/>
      <c r="V24" s="814">
        <v>3</v>
      </c>
      <c r="W24" s="814">
        <v>3</v>
      </c>
      <c r="X24" s="814">
        <v>3</v>
      </c>
      <c r="Y24" s="175">
        <v>0</v>
      </c>
      <c r="Z24" s="814">
        <v>5</v>
      </c>
      <c r="AA24" s="175">
        <v>3</v>
      </c>
      <c r="AB24" s="175">
        <v>3</v>
      </c>
      <c r="AC24" s="175">
        <v>7</v>
      </c>
      <c r="AD24" s="175">
        <v>1</v>
      </c>
      <c r="AE24" s="175">
        <v>1</v>
      </c>
      <c r="AF24" s="175">
        <v>1</v>
      </c>
      <c r="AG24" s="175">
        <v>1</v>
      </c>
      <c r="AH24" s="200">
        <v>0</v>
      </c>
      <c r="AI24" s="173">
        <v>3</v>
      </c>
      <c r="AJ24" s="175">
        <v>1</v>
      </c>
      <c r="AK24" s="175">
        <v>0</v>
      </c>
      <c r="AL24" s="814">
        <v>7</v>
      </c>
      <c r="AM24" s="175">
        <v>0</v>
      </c>
      <c r="AN24" s="175">
        <v>0</v>
      </c>
      <c r="AO24" s="814">
        <v>3</v>
      </c>
      <c r="AP24" s="816">
        <v>3</v>
      </c>
      <c r="AQ24" s="809">
        <v>6</v>
      </c>
      <c r="AR24" s="156">
        <f t="shared" si="0"/>
        <v>91</v>
      </c>
      <c r="AS24" s="175">
        <v>17</v>
      </c>
      <c r="AT24" s="174">
        <v>0</v>
      </c>
      <c r="AU24" s="814">
        <v>11</v>
      </c>
      <c r="AV24" s="174">
        <v>0</v>
      </c>
      <c r="AW24" s="818">
        <v>0</v>
      </c>
      <c r="AX24" s="148">
        <f t="shared" si="1"/>
        <v>119</v>
      </c>
      <c r="AY24" s="149">
        <v>3</v>
      </c>
      <c r="AZ24" s="201">
        <v>0</v>
      </c>
      <c r="BA24" s="148">
        <f t="shared" si="2"/>
        <v>122</v>
      </c>
      <c r="BB24" s="808"/>
    </row>
    <row r="25" spans="1:54" s="803" customFormat="1" ht="24" customHeight="1">
      <c r="A25" s="807" t="s">
        <v>311</v>
      </c>
      <c r="B25" s="202">
        <v>0</v>
      </c>
      <c r="C25" s="166">
        <v>0</v>
      </c>
      <c r="D25" s="166">
        <v>0</v>
      </c>
      <c r="E25" s="166">
        <v>0</v>
      </c>
      <c r="F25" s="166">
        <v>0</v>
      </c>
      <c r="G25" s="166">
        <v>0</v>
      </c>
      <c r="H25" s="166">
        <v>0</v>
      </c>
      <c r="I25" s="166">
        <v>0</v>
      </c>
      <c r="J25" s="166">
        <v>0</v>
      </c>
      <c r="K25" s="166">
        <v>0</v>
      </c>
      <c r="L25" s="166">
        <v>0</v>
      </c>
      <c r="M25" s="166">
        <v>0</v>
      </c>
      <c r="N25" s="166">
        <v>0</v>
      </c>
      <c r="O25" s="166">
        <v>0</v>
      </c>
      <c r="P25" s="166">
        <v>0</v>
      </c>
      <c r="Q25" s="142"/>
      <c r="R25" s="143"/>
      <c r="S25" s="143"/>
      <c r="T25" s="143"/>
      <c r="U25" s="143"/>
      <c r="V25" s="179">
        <v>0</v>
      </c>
      <c r="W25" s="179">
        <v>0</v>
      </c>
      <c r="X25" s="179">
        <v>0</v>
      </c>
      <c r="Y25" s="179">
        <v>0</v>
      </c>
      <c r="Z25" s="179">
        <v>0</v>
      </c>
      <c r="AA25" s="179">
        <v>0</v>
      </c>
      <c r="AB25" s="179">
        <v>0</v>
      </c>
      <c r="AC25" s="179">
        <v>0</v>
      </c>
      <c r="AD25" s="179">
        <v>0</v>
      </c>
      <c r="AE25" s="179">
        <v>0</v>
      </c>
      <c r="AF25" s="179">
        <v>0</v>
      </c>
      <c r="AG25" s="179">
        <v>0</v>
      </c>
      <c r="AH25" s="180">
        <v>0</v>
      </c>
      <c r="AI25" s="178">
        <v>0</v>
      </c>
      <c r="AJ25" s="179">
        <v>0</v>
      </c>
      <c r="AK25" s="179">
        <v>0</v>
      </c>
      <c r="AL25" s="179">
        <v>0</v>
      </c>
      <c r="AM25" s="179">
        <v>0</v>
      </c>
      <c r="AN25" s="179">
        <v>0</v>
      </c>
      <c r="AO25" s="179">
        <v>0</v>
      </c>
      <c r="AP25" s="179">
        <v>0</v>
      </c>
      <c r="AQ25" s="179">
        <v>0</v>
      </c>
      <c r="AR25" s="148">
        <f t="shared" si="0"/>
        <v>0</v>
      </c>
      <c r="AS25" s="179">
        <v>0</v>
      </c>
      <c r="AT25" s="178">
        <v>0</v>
      </c>
      <c r="AU25" s="178">
        <v>0</v>
      </c>
      <c r="AV25" s="174">
        <v>0</v>
      </c>
      <c r="AW25" s="818">
        <v>0</v>
      </c>
      <c r="AX25" s="171">
        <f t="shared" si="1"/>
        <v>0</v>
      </c>
      <c r="AY25" s="202">
        <v>0</v>
      </c>
      <c r="AZ25" s="183">
        <v>0</v>
      </c>
      <c r="BA25" s="156">
        <f t="shared" si="2"/>
        <v>0</v>
      </c>
      <c r="BB25" s="808"/>
    </row>
    <row r="26" spans="1:54" s="803" customFormat="1" ht="24" customHeight="1">
      <c r="A26" s="807" t="s">
        <v>195</v>
      </c>
      <c r="B26" s="172">
        <v>166</v>
      </c>
      <c r="C26" s="166">
        <v>0</v>
      </c>
      <c r="D26" s="166">
        <v>0</v>
      </c>
      <c r="E26" s="173">
        <v>89</v>
      </c>
      <c r="F26" s="173">
        <v>5</v>
      </c>
      <c r="G26" s="173">
        <v>6</v>
      </c>
      <c r="H26" s="173">
        <v>0</v>
      </c>
      <c r="I26" s="173">
        <v>1</v>
      </c>
      <c r="J26" s="173">
        <v>1</v>
      </c>
      <c r="K26" s="173">
        <v>60</v>
      </c>
      <c r="L26" s="173">
        <v>2</v>
      </c>
      <c r="M26" s="173">
        <v>14</v>
      </c>
      <c r="N26" s="173">
        <v>0</v>
      </c>
      <c r="O26" s="173">
        <v>6</v>
      </c>
      <c r="P26" s="173">
        <v>15</v>
      </c>
      <c r="Q26" s="173">
        <v>5</v>
      </c>
      <c r="R26" s="173">
        <v>1</v>
      </c>
      <c r="S26" s="173">
        <v>0</v>
      </c>
      <c r="T26" s="173">
        <v>2</v>
      </c>
      <c r="U26" s="203">
        <v>0</v>
      </c>
      <c r="V26" s="153"/>
      <c r="W26" s="173">
        <v>49</v>
      </c>
      <c r="X26" s="173">
        <v>19</v>
      </c>
      <c r="Y26" s="173">
        <v>2</v>
      </c>
      <c r="Z26" s="173">
        <v>25</v>
      </c>
      <c r="AA26" s="173">
        <v>1</v>
      </c>
      <c r="AB26" s="173">
        <v>73</v>
      </c>
      <c r="AC26" s="173">
        <v>55</v>
      </c>
      <c r="AD26" s="173">
        <v>24</v>
      </c>
      <c r="AE26" s="173">
        <v>10</v>
      </c>
      <c r="AF26" s="173">
        <v>6</v>
      </c>
      <c r="AG26" s="173">
        <v>0</v>
      </c>
      <c r="AH26" s="204">
        <v>0</v>
      </c>
      <c r="AI26" s="173">
        <v>57</v>
      </c>
      <c r="AJ26" s="173">
        <v>1</v>
      </c>
      <c r="AK26" s="173">
        <v>21</v>
      </c>
      <c r="AL26" s="173">
        <v>64</v>
      </c>
      <c r="AM26" s="173">
        <v>13</v>
      </c>
      <c r="AN26" s="173">
        <v>10</v>
      </c>
      <c r="AO26" s="173">
        <v>41</v>
      </c>
      <c r="AP26" s="173">
        <v>46</v>
      </c>
      <c r="AQ26" s="821">
        <v>237</v>
      </c>
      <c r="AR26" s="171">
        <f t="shared" si="0"/>
        <v>1127</v>
      </c>
      <c r="AS26" s="175">
        <v>55</v>
      </c>
      <c r="AT26" s="173">
        <v>7</v>
      </c>
      <c r="AU26" s="173">
        <v>78</v>
      </c>
      <c r="AV26" s="174">
        <v>0</v>
      </c>
      <c r="AW26" s="818">
        <v>0</v>
      </c>
      <c r="AX26" s="176">
        <f t="shared" si="1"/>
        <v>1267</v>
      </c>
      <c r="AY26" s="172">
        <v>24</v>
      </c>
      <c r="AZ26" s="177">
        <v>0</v>
      </c>
      <c r="BA26" s="148">
        <f t="shared" si="2"/>
        <v>1291</v>
      </c>
      <c r="BB26" s="808"/>
    </row>
    <row r="27" spans="1:54" s="803" customFormat="1" ht="24" customHeight="1">
      <c r="A27" s="807" t="s">
        <v>196</v>
      </c>
      <c r="B27" s="172">
        <v>67</v>
      </c>
      <c r="C27" s="175">
        <v>0</v>
      </c>
      <c r="D27" s="175">
        <v>0</v>
      </c>
      <c r="E27" s="173">
        <v>29</v>
      </c>
      <c r="F27" s="173">
        <v>0</v>
      </c>
      <c r="G27" s="173">
        <v>8</v>
      </c>
      <c r="H27" s="173">
        <v>0</v>
      </c>
      <c r="I27" s="173">
        <v>0</v>
      </c>
      <c r="J27" s="173">
        <v>0</v>
      </c>
      <c r="K27" s="173">
        <v>28</v>
      </c>
      <c r="L27" s="173">
        <v>0</v>
      </c>
      <c r="M27" s="173">
        <v>1</v>
      </c>
      <c r="N27" s="173">
        <v>0</v>
      </c>
      <c r="O27" s="173">
        <v>1</v>
      </c>
      <c r="P27" s="173">
        <v>6</v>
      </c>
      <c r="Q27" s="173">
        <v>7</v>
      </c>
      <c r="R27" s="173">
        <v>0</v>
      </c>
      <c r="S27" s="173">
        <v>0</v>
      </c>
      <c r="T27" s="173">
        <v>0</v>
      </c>
      <c r="U27" s="173">
        <v>0</v>
      </c>
      <c r="V27" s="173">
        <v>3</v>
      </c>
      <c r="W27" s="153"/>
      <c r="X27" s="173">
        <v>6</v>
      </c>
      <c r="Y27" s="173">
        <v>3</v>
      </c>
      <c r="Z27" s="173">
        <v>12</v>
      </c>
      <c r="AA27" s="173">
        <v>1</v>
      </c>
      <c r="AB27" s="173">
        <v>9</v>
      </c>
      <c r="AC27" s="173">
        <v>14</v>
      </c>
      <c r="AD27" s="173">
        <v>4</v>
      </c>
      <c r="AE27" s="173">
        <v>2</v>
      </c>
      <c r="AF27" s="173">
        <v>12</v>
      </c>
      <c r="AG27" s="173">
        <v>0</v>
      </c>
      <c r="AH27" s="204">
        <v>0</v>
      </c>
      <c r="AI27" s="173">
        <v>8</v>
      </c>
      <c r="AJ27" s="173">
        <v>7</v>
      </c>
      <c r="AK27" s="173">
        <v>7</v>
      </c>
      <c r="AL27" s="173">
        <v>21</v>
      </c>
      <c r="AM27" s="173">
        <v>3</v>
      </c>
      <c r="AN27" s="173">
        <v>7</v>
      </c>
      <c r="AO27" s="173">
        <v>23</v>
      </c>
      <c r="AP27" s="173">
        <v>18</v>
      </c>
      <c r="AQ27" s="809">
        <v>54</v>
      </c>
      <c r="AR27" s="148">
        <f t="shared" si="0"/>
        <v>361</v>
      </c>
      <c r="AS27" s="175">
        <v>35</v>
      </c>
      <c r="AT27" s="173">
        <v>0</v>
      </c>
      <c r="AU27" s="173">
        <v>30</v>
      </c>
      <c r="AV27" s="200">
        <v>0</v>
      </c>
      <c r="AW27" s="205">
        <v>0</v>
      </c>
      <c r="AX27" s="176">
        <f t="shared" si="1"/>
        <v>426</v>
      </c>
      <c r="AY27" s="172">
        <v>2</v>
      </c>
      <c r="AZ27" s="177">
        <v>0</v>
      </c>
      <c r="BA27" s="148">
        <f t="shared" si="2"/>
        <v>428</v>
      </c>
      <c r="BB27" s="808"/>
    </row>
    <row r="28" spans="1:54" s="803" customFormat="1" ht="24" customHeight="1">
      <c r="A28" s="807" t="s">
        <v>197</v>
      </c>
      <c r="B28" s="813">
        <v>113</v>
      </c>
      <c r="C28" s="822">
        <v>0</v>
      </c>
      <c r="D28" s="822">
        <v>0</v>
      </c>
      <c r="E28" s="814">
        <v>77</v>
      </c>
      <c r="F28" s="814">
        <v>1</v>
      </c>
      <c r="G28" s="814">
        <v>6</v>
      </c>
      <c r="H28" s="814">
        <v>0</v>
      </c>
      <c r="I28" s="814">
        <v>0</v>
      </c>
      <c r="J28" s="814">
        <v>1</v>
      </c>
      <c r="K28" s="814">
        <v>10</v>
      </c>
      <c r="L28" s="814">
        <v>1</v>
      </c>
      <c r="M28" s="814">
        <v>38</v>
      </c>
      <c r="N28" s="814">
        <v>4</v>
      </c>
      <c r="O28" s="814">
        <v>5</v>
      </c>
      <c r="P28" s="814">
        <v>22</v>
      </c>
      <c r="Q28" s="814">
        <v>5</v>
      </c>
      <c r="R28" s="814">
        <v>0</v>
      </c>
      <c r="S28" s="814">
        <v>3</v>
      </c>
      <c r="T28" s="814">
        <v>0</v>
      </c>
      <c r="U28" s="814">
        <v>0</v>
      </c>
      <c r="V28" s="814">
        <v>2</v>
      </c>
      <c r="W28" s="814">
        <v>9</v>
      </c>
      <c r="X28" s="152"/>
      <c r="Y28" s="206"/>
      <c r="Z28" s="814">
        <v>16</v>
      </c>
      <c r="AA28" s="814">
        <v>5</v>
      </c>
      <c r="AB28" s="814">
        <v>9</v>
      </c>
      <c r="AC28" s="814">
        <v>16</v>
      </c>
      <c r="AD28" s="814">
        <v>0</v>
      </c>
      <c r="AE28" s="814">
        <v>1</v>
      </c>
      <c r="AF28" s="814">
        <v>9</v>
      </c>
      <c r="AG28" s="814">
        <v>0</v>
      </c>
      <c r="AH28" s="823">
        <v>0</v>
      </c>
      <c r="AI28" s="815">
        <v>8</v>
      </c>
      <c r="AJ28" s="814">
        <v>22</v>
      </c>
      <c r="AK28" s="814">
        <v>1</v>
      </c>
      <c r="AL28" s="814">
        <v>11</v>
      </c>
      <c r="AM28" s="814">
        <v>4</v>
      </c>
      <c r="AN28" s="814">
        <v>1</v>
      </c>
      <c r="AO28" s="814">
        <v>30</v>
      </c>
      <c r="AP28" s="816">
        <v>5</v>
      </c>
      <c r="AQ28" s="809">
        <v>37</v>
      </c>
      <c r="AR28" s="171">
        <f t="shared" si="0"/>
        <v>472</v>
      </c>
      <c r="AS28" s="822">
        <v>50</v>
      </c>
      <c r="AT28" s="814">
        <v>5</v>
      </c>
      <c r="AU28" s="814">
        <v>56</v>
      </c>
      <c r="AV28" s="817">
        <v>0</v>
      </c>
      <c r="AW28" s="818">
        <v>0</v>
      </c>
      <c r="AX28" s="819">
        <f t="shared" si="1"/>
        <v>583</v>
      </c>
      <c r="AY28" s="820">
        <v>22</v>
      </c>
      <c r="AZ28" s="824">
        <v>11</v>
      </c>
      <c r="BA28" s="148">
        <f t="shared" si="2"/>
        <v>616</v>
      </c>
      <c r="BB28" s="808"/>
    </row>
    <row r="29" spans="1:54" s="803" customFormat="1" ht="24" customHeight="1">
      <c r="A29" s="807" t="s">
        <v>198</v>
      </c>
      <c r="B29" s="813">
        <v>5</v>
      </c>
      <c r="C29" s="166">
        <v>0</v>
      </c>
      <c r="D29" s="166">
        <v>0</v>
      </c>
      <c r="E29" s="825">
        <v>5</v>
      </c>
      <c r="F29" s="207">
        <v>0</v>
      </c>
      <c r="G29" s="814">
        <v>1</v>
      </c>
      <c r="H29" s="814">
        <v>0</v>
      </c>
      <c r="I29" s="203">
        <v>0</v>
      </c>
      <c r="J29" s="174">
        <v>0</v>
      </c>
      <c r="K29" s="203">
        <v>0</v>
      </c>
      <c r="L29" s="203">
        <v>0</v>
      </c>
      <c r="M29" s="814">
        <v>1</v>
      </c>
      <c r="N29" s="814">
        <v>0</v>
      </c>
      <c r="O29" s="207">
        <v>0</v>
      </c>
      <c r="P29" s="814">
        <v>0</v>
      </c>
      <c r="Q29" s="203">
        <v>1</v>
      </c>
      <c r="R29" s="203">
        <v>0</v>
      </c>
      <c r="S29" s="203">
        <v>0</v>
      </c>
      <c r="T29" s="203">
        <v>0</v>
      </c>
      <c r="U29" s="174">
        <v>0</v>
      </c>
      <c r="V29" s="814">
        <v>0</v>
      </c>
      <c r="W29" s="203">
        <v>0</v>
      </c>
      <c r="X29" s="152"/>
      <c r="Y29" s="206"/>
      <c r="Z29" s="814">
        <v>1</v>
      </c>
      <c r="AA29" s="814">
        <v>0</v>
      </c>
      <c r="AB29" s="814">
        <v>0</v>
      </c>
      <c r="AC29" s="203">
        <v>0</v>
      </c>
      <c r="AD29" s="203">
        <v>0</v>
      </c>
      <c r="AE29" s="203">
        <v>0</v>
      </c>
      <c r="AF29" s="203">
        <v>0</v>
      </c>
      <c r="AG29" s="203">
        <v>0</v>
      </c>
      <c r="AH29" s="208">
        <v>0</v>
      </c>
      <c r="AI29" s="174">
        <v>1</v>
      </c>
      <c r="AJ29" s="814">
        <v>0</v>
      </c>
      <c r="AK29" s="209">
        <v>0</v>
      </c>
      <c r="AL29" s="814">
        <v>1</v>
      </c>
      <c r="AM29" s="203">
        <v>0</v>
      </c>
      <c r="AN29" s="203">
        <v>0</v>
      </c>
      <c r="AO29" s="203">
        <v>0</v>
      </c>
      <c r="AP29" s="816">
        <v>2</v>
      </c>
      <c r="AQ29" s="809">
        <v>1</v>
      </c>
      <c r="AR29" s="156">
        <f t="shared" si="0"/>
        <v>19</v>
      </c>
      <c r="AS29" s="822">
        <v>1</v>
      </c>
      <c r="AT29" s="814">
        <v>0</v>
      </c>
      <c r="AU29" s="814">
        <v>1</v>
      </c>
      <c r="AV29" s="817">
        <v>0</v>
      </c>
      <c r="AW29" s="818">
        <v>0</v>
      </c>
      <c r="AX29" s="819">
        <f t="shared" si="1"/>
        <v>21</v>
      </c>
      <c r="AY29" s="820">
        <v>0</v>
      </c>
      <c r="AZ29" s="177">
        <v>1</v>
      </c>
      <c r="BA29" s="148">
        <f t="shared" si="2"/>
        <v>22</v>
      </c>
      <c r="BB29" s="808"/>
    </row>
    <row r="30" spans="1:54" s="803" customFormat="1" ht="24" customHeight="1">
      <c r="A30" s="807" t="s">
        <v>199</v>
      </c>
      <c r="B30" s="172">
        <v>44</v>
      </c>
      <c r="C30" s="175">
        <v>0</v>
      </c>
      <c r="D30" s="173">
        <v>0</v>
      </c>
      <c r="E30" s="173">
        <v>34</v>
      </c>
      <c r="F30" s="173">
        <v>5</v>
      </c>
      <c r="G30" s="173">
        <v>4</v>
      </c>
      <c r="H30" s="173">
        <v>2</v>
      </c>
      <c r="I30" s="173">
        <v>0</v>
      </c>
      <c r="J30" s="173">
        <v>1</v>
      </c>
      <c r="K30" s="173">
        <v>6</v>
      </c>
      <c r="L30" s="173">
        <v>5</v>
      </c>
      <c r="M30" s="173">
        <v>4</v>
      </c>
      <c r="N30" s="173">
        <v>0</v>
      </c>
      <c r="O30" s="173">
        <v>1</v>
      </c>
      <c r="P30" s="173">
        <v>4</v>
      </c>
      <c r="Q30" s="173">
        <v>4</v>
      </c>
      <c r="R30" s="173">
        <v>2</v>
      </c>
      <c r="S30" s="173">
        <v>2</v>
      </c>
      <c r="T30" s="173">
        <v>0</v>
      </c>
      <c r="U30" s="173">
        <v>0</v>
      </c>
      <c r="V30" s="173">
        <v>5</v>
      </c>
      <c r="W30" s="173">
        <v>27</v>
      </c>
      <c r="X30" s="173">
        <v>21</v>
      </c>
      <c r="Y30" s="173">
        <v>3</v>
      </c>
      <c r="Z30" s="210"/>
      <c r="AA30" s="173">
        <v>9</v>
      </c>
      <c r="AB30" s="173">
        <v>14</v>
      </c>
      <c r="AC30" s="173">
        <v>11</v>
      </c>
      <c r="AD30" s="173">
        <v>5</v>
      </c>
      <c r="AE30" s="173">
        <v>2</v>
      </c>
      <c r="AF30" s="173">
        <v>3</v>
      </c>
      <c r="AG30" s="173">
        <v>0</v>
      </c>
      <c r="AH30" s="204">
        <v>0</v>
      </c>
      <c r="AI30" s="173">
        <v>4</v>
      </c>
      <c r="AJ30" s="173">
        <v>8</v>
      </c>
      <c r="AK30" s="173">
        <v>1</v>
      </c>
      <c r="AL30" s="173">
        <v>7</v>
      </c>
      <c r="AM30" s="173">
        <v>11</v>
      </c>
      <c r="AN30" s="173">
        <v>4</v>
      </c>
      <c r="AO30" s="173">
        <v>15</v>
      </c>
      <c r="AP30" s="173">
        <v>12</v>
      </c>
      <c r="AQ30" s="826">
        <v>39</v>
      </c>
      <c r="AR30" s="156">
        <f t="shared" si="0"/>
        <v>319</v>
      </c>
      <c r="AS30" s="175">
        <v>19</v>
      </c>
      <c r="AT30" s="173">
        <v>5</v>
      </c>
      <c r="AU30" s="200">
        <v>91</v>
      </c>
      <c r="AV30" s="173">
        <v>0</v>
      </c>
      <c r="AW30" s="205">
        <v>0</v>
      </c>
      <c r="AX30" s="176">
        <f t="shared" si="1"/>
        <v>434</v>
      </c>
      <c r="AY30" s="172">
        <v>1</v>
      </c>
      <c r="AZ30" s="177">
        <v>0</v>
      </c>
      <c r="BA30" s="148">
        <f t="shared" si="2"/>
        <v>435</v>
      </c>
      <c r="BB30" s="808"/>
    </row>
    <row r="31" spans="1:54" s="803" customFormat="1" ht="24" customHeight="1">
      <c r="A31" s="807" t="s">
        <v>200</v>
      </c>
      <c r="B31" s="185">
        <v>43</v>
      </c>
      <c r="C31" s="187"/>
      <c r="D31" s="192"/>
      <c r="E31" s="187">
        <v>9</v>
      </c>
      <c r="F31" s="187">
        <v>2</v>
      </c>
      <c r="G31" s="187"/>
      <c r="H31" s="187">
        <v>2</v>
      </c>
      <c r="I31" s="187"/>
      <c r="J31" s="187"/>
      <c r="K31" s="187">
        <v>7</v>
      </c>
      <c r="L31" s="187"/>
      <c r="M31" s="187">
        <v>2</v>
      </c>
      <c r="N31" s="187"/>
      <c r="O31" s="187"/>
      <c r="P31" s="187">
        <v>4</v>
      </c>
      <c r="Q31" s="187">
        <v>2</v>
      </c>
      <c r="R31" s="187"/>
      <c r="S31" s="187"/>
      <c r="T31" s="187"/>
      <c r="U31" s="187"/>
      <c r="V31" s="187">
        <v>1</v>
      </c>
      <c r="W31" s="187">
        <v>11</v>
      </c>
      <c r="X31" s="187">
        <v>4</v>
      </c>
      <c r="Y31" s="187">
        <v>2</v>
      </c>
      <c r="Z31" s="187">
        <v>3</v>
      </c>
      <c r="AA31" s="188"/>
      <c r="AB31" s="187">
        <v>5</v>
      </c>
      <c r="AC31" s="187">
        <v>3</v>
      </c>
      <c r="AD31" s="187"/>
      <c r="AE31" s="187">
        <v>1</v>
      </c>
      <c r="AF31" s="187">
        <v>3</v>
      </c>
      <c r="AG31" s="187">
        <v>34</v>
      </c>
      <c r="AH31" s="189"/>
      <c r="AI31" s="187">
        <v>4</v>
      </c>
      <c r="AJ31" s="187">
        <v>4</v>
      </c>
      <c r="AK31" s="187">
        <v>2</v>
      </c>
      <c r="AL31" s="187">
        <v>9</v>
      </c>
      <c r="AM31" s="187">
        <v>2</v>
      </c>
      <c r="AN31" s="211">
        <v>3</v>
      </c>
      <c r="AO31" s="211">
        <v>2</v>
      </c>
      <c r="AP31" s="211">
        <v>2</v>
      </c>
      <c r="AQ31" s="212">
        <v>19</v>
      </c>
      <c r="AR31" s="195">
        <f t="shared" si="0"/>
        <v>185</v>
      </c>
      <c r="AS31" s="192">
        <v>56</v>
      </c>
      <c r="AT31" s="187">
        <v>2</v>
      </c>
      <c r="AU31" s="213">
        <v>39</v>
      </c>
      <c r="AV31" s="187"/>
      <c r="AW31" s="214"/>
      <c r="AX31" s="194">
        <f t="shared" si="1"/>
        <v>282</v>
      </c>
      <c r="AY31" s="172">
        <v>2</v>
      </c>
      <c r="AZ31" s="177"/>
      <c r="BA31" s="985">
        <f t="shared" si="2"/>
        <v>284</v>
      </c>
      <c r="BB31" s="827"/>
    </row>
    <row r="32" spans="1:54" s="803" customFormat="1" ht="24" customHeight="1">
      <c r="A32" s="807" t="s">
        <v>201</v>
      </c>
      <c r="B32" s="215">
        <v>29</v>
      </c>
      <c r="C32" s="137">
        <v>0</v>
      </c>
      <c r="D32" s="137">
        <v>0</v>
      </c>
      <c r="E32" s="216">
        <v>8</v>
      </c>
      <c r="F32" s="216">
        <v>2</v>
      </c>
      <c r="G32" s="216">
        <v>0</v>
      </c>
      <c r="H32" s="216">
        <v>2</v>
      </c>
      <c r="I32" s="216">
        <v>0</v>
      </c>
      <c r="J32" s="216">
        <v>0</v>
      </c>
      <c r="K32" s="216">
        <v>4</v>
      </c>
      <c r="L32" s="216">
        <v>1</v>
      </c>
      <c r="M32" s="216">
        <v>1</v>
      </c>
      <c r="N32" s="216">
        <v>1</v>
      </c>
      <c r="O32" s="216">
        <v>1</v>
      </c>
      <c r="P32" s="216">
        <v>3</v>
      </c>
      <c r="Q32" s="216">
        <v>5</v>
      </c>
      <c r="R32" s="216">
        <v>0</v>
      </c>
      <c r="S32" s="216">
        <v>1</v>
      </c>
      <c r="T32" s="216">
        <v>0</v>
      </c>
      <c r="U32" s="216">
        <v>0</v>
      </c>
      <c r="V32" s="216">
        <v>2</v>
      </c>
      <c r="W32" s="216">
        <v>11</v>
      </c>
      <c r="X32" s="216">
        <v>1</v>
      </c>
      <c r="Y32" s="216">
        <v>0</v>
      </c>
      <c r="Z32" s="216">
        <v>9</v>
      </c>
      <c r="AA32" s="216">
        <v>11</v>
      </c>
      <c r="AB32" s="153"/>
      <c r="AC32" s="210"/>
      <c r="AD32" s="216">
        <v>1</v>
      </c>
      <c r="AE32" s="216">
        <v>2</v>
      </c>
      <c r="AF32" s="216">
        <v>0</v>
      </c>
      <c r="AG32" s="216">
        <v>0</v>
      </c>
      <c r="AH32" s="217">
        <v>0</v>
      </c>
      <c r="AI32" s="216">
        <v>16</v>
      </c>
      <c r="AJ32" s="216">
        <v>3</v>
      </c>
      <c r="AK32" s="216">
        <v>2</v>
      </c>
      <c r="AL32" s="216">
        <v>5</v>
      </c>
      <c r="AM32" s="216">
        <v>10</v>
      </c>
      <c r="AN32" s="216">
        <v>5</v>
      </c>
      <c r="AO32" s="216">
        <v>9</v>
      </c>
      <c r="AP32" s="216">
        <v>31</v>
      </c>
      <c r="AQ32" s="809">
        <v>17</v>
      </c>
      <c r="AR32" s="148">
        <f t="shared" si="0"/>
        <v>193</v>
      </c>
      <c r="AS32" s="137">
        <v>0</v>
      </c>
      <c r="AT32" s="216">
        <v>0</v>
      </c>
      <c r="AU32" s="216">
        <v>0</v>
      </c>
      <c r="AV32" s="218">
        <v>0</v>
      </c>
      <c r="AW32" s="219">
        <v>0</v>
      </c>
      <c r="AX32" s="220">
        <f t="shared" si="1"/>
        <v>193</v>
      </c>
      <c r="AY32" s="215">
        <v>1</v>
      </c>
      <c r="AZ32" s="177">
        <v>0</v>
      </c>
      <c r="BA32" s="148">
        <f t="shared" si="2"/>
        <v>194</v>
      </c>
      <c r="BB32" s="808"/>
    </row>
    <row r="33" spans="1:54" ht="24" customHeight="1">
      <c r="A33" s="807" t="s">
        <v>223</v>
      </c>
      <c r="B33" s="185">
        <v>26</v>
      </c>
      <c r="C33" s="192">
        <v>0</v>
      </c>
      <c r="D33" s="192">
        <v>0</v>
      </c>
      <c r="E33" s="187">
        <v>10</v>
      </c>
      <c r="F33" s="187">
        <v>1</v>
      </c>
      <c r="G33" s="187">
        <v>0</v>
      </c>
      <c r="H33" s="187">
        <v>1</v>
      </c>
      <c r="I33" s="187">
        <v>0</v>
      </c>
      <c r="J33" s="187">
        <v>0</v>
      </c>
      <c r="K33" s="187">
        <v>12</v>
      </c>
      <c r="L33" s="187">
        <v>1</v>
      </c>
      <c r="M33" s="187">
        <v>1</v>
      </c>
      <c r="N33" s="187">
        <v>0</v>
      </c>
      <c r="O33" s="187">
        <v>0</v>
      </c>
      <c r="P33" s="187">
        <v>1</v>
      </c>
      <c r="Q33" s="187">
        <v>2</v>
      </c>
      <c r="R33" s="187">
        <v>0</v>
      </c>
      <c r="S33" s="187">
        <v>0</v>
      </c>
      <c r="T33" s="187">
        <v>1</v>
      </c>
      <c r="U33" s="187">
        <v>0</v>
      </c>
      <c r="V33" s="187">
        <v>1</v>
      </c>
      <c r="W33" s="187">
        <v>13</v>
      </c>
      <c r="X33" s="187">
        <v>3</v>
      </c>
      <c r="Y33" s="187">
        <v>0</v>
      </c>
      <c r="Z33" s="187">
        <v>8</v>
      </c>
      <c r="AA33" s="187">
        <v>15</v>
      </c>
      <c r="AB33" s="188"/>
      <c r="AC33" s="188"/>
      <c r="AD33" s="187">
        <v>1</v>
      </c>
      <c r="AE33" s="187">
        <v>0</v>
      </c>
      <c r="AF33" s="187">
        <v>0</v>
      </c>
      <c r="AG33" s="187">
        <v>0</v>
      </c>
      <c r="AH33" s="189">
        <v>0</v>
      </c>
      <c r="AI33" s="187">
        <v>15</v>
      </c>
      <c r="AJ33" s="187">
        <v>0</v>
      </c>
      <c r="AK33" s="187">
        <v>2</v>
      </c>
      <c r="AL33" s="187">
        <v>1</v>
      </c>
      <c r="AM33" s="187">
        <v>6</v>
      </c>
      <c r="AN33" s="187">
        <v>1</v>
      </c>
      <c r="AO33" s="187">
        <v>12</v>
      </c>
      <c r="AP33" s="187">
        <v>6</v>
      </c>
      <c r="AQ33" s="190">
        <v>10</v>
      </c>
      <c r="AR33" s="194">
        <f t="shared" si="0"/>
        <v>150</v>
      </c>
      <c r="AS33" s="192">
        <v>0</v>
      </c>
      <c r="AT33" s="187">
        <v>0</v>
      </c>
      <c r="AU33" s="187">
        <v>0</v>
      </c>
      <c r="AV33" s="213">
        <v>0</v>
      </c>
      <c r="AW33" s="214">
        <v>0</v>
      </c>
      <c r="AX33" s="194">
        <f t="shared" si="1"/>
        <v>150</v>
      </c>
      <c r="AY33" s="172">
        <v>1</v>
      </c>
      <c r="AZ33" s="177">
        <v>0</v>
      </c>
      <c r="BA33" s="985">
        <f t="shared" si="2"/>
        <v>151</v>
      </c>
      <c r="BB33" s="827"/>
    </row>
    <row r="34" spans="1:54" s="803" customFormat="1" ht="24" customHeight="1">
      <c r="A34" s="807" t="s">
        <v>202</v>
      </c>
      <c r="B34" s="221">
        <v>12</v>
      </c>
      <c r="C34" s="222">
        <v>0</v>
      </c>
      <c r="D34" s="222">
        <v>0</v>
      </c>
      <c r="E34" s="223">
        <v>8</v>
      </c>
      <c r="F34" s="223">
        <v>1</v>
      </c>
      <c r="G34" s="223">
        <v>0</v>
      </c>
      <c r="H34" s="223">
        <v>0</v>
      </c>
      <c r="I34" s="223">
        <v>0</v>
      </c>
      <c r="J34" s="223">
        <v>0</v>
      </c>
      <c r="K34" s="223">
        <v>8</v>
      </c>
      <c r="L34" s="223">
        <v>0</v>
      </c>
      <c r="M34" s="223">
        <v>10</v>
      </c>
      <c r="N34" s="223">
        <v>0</v>
      </c>
      <c r="O34" s="223">
        <v>1</v>
      </c>
      <c r="P34" s="223">
        <v>1</v>
      </c>
      <c r="Q34" s="223">
        <v>4</v>
      </c>
      <c r="R34" s="223">
        <v>0</v>
      </c>
      <c r="S34" s="223">
        <v>1</v>
      </c>
      <c r="T34" s="223">
        <v>4</v>
      </c>
      <c r="U34" s="223">
        <v>0</v>
      </c>
      <c r="V34" s="223">
        <v>3</v>
      </c>
      <c r="W34" s="223">
        <v>34</v>
      </c>
      <c r="X34" s="223">
        <v>4</v>
      </c>
      <c r="Y34" s="223">
        <v>0</v>
      </c>
      <c r="Z34" s="223">
        <v>8</v>
      </c>
      <c r="AA34" s="223">
        <v>0</v>
      </c>
      <c r="AB34" s="223">
        <v>6</v>
      </c>
      <c r="AC34" s="223">
        <v>12</v>
      </c>
      <c r="AD34" s="224"/>
      <c r="AE34" s="224"/>
      <c r="AF34" s="223">
        <v>0</v>
      </c>
      <c r="AG34" s="223">
        <v>0</v>
      </c>
      <c r="AH34" s="225">
        <v>0</v>
      </c>
      <c r="AI34" s="223">
        <v>5</v>
      </c>
      <c r="AJ34" s="223">
        <v>2</v>
      </c>
      <c r="AK34" s="223">
        <v>1</v>
      </c>
      <c r="AL34" s="223">
        <v>14</v>
      </c>
      <c r="AM34" s="223">
        <v>4</v>
      </c>
      <c r="AN34" s="223">
        <v>7</v>
      </c>
      <c r="AO34" s="223">
        <v>13</v>
      </c>
      <c r="AP34" s="223">
        <v>4</v>
      </c>
      <c r="AQ34" s="826">
        <v>22</v>
      </c>
      <c r="AR34" s="171">
        <f t="shared" si="0"/>
        <v>189</v>
      </c>
      <c r="AS34" s="222">
        <v>12</v>
      </c>
      <c r="AT34" s="223">
        <v>2</v>
      </c>
      <c r="AU34" s="226">
        <v>28</v>
      </c>
      <c r="AV34" s="223">
        <v>0</v>
      </c>
      <c r="AW34" s="227">
        <v>0</v>
      </c>
      <c r="AX34" s="228">
        <f t="shared" si="1"/>
        <v>231</v>
      </c>
      <c r="AY34" s="221">
        <v>0</v>
      </c>
      <c r="AZ34" s="229">
        <v>0</v>
      </c>
      <c r="BA34" s="148">
        <f t="shared" si="2"/>
        <v>231</v>
      </c>
      <c r="BB34" s="808"/>
    </row>
    <row r="35" spans="1:54" s="803" customFormat="1" ht="24" customHeight="1">
      <c r="A35" s="807" t="s">
        <v>203</v>
      </c>
      <c r="B35" s="172">
        <v>28</v>
      </c>
      <c r="C35" s="175">
        <v>0</v>
      </c>
      <c r="D35" s="175">
        <v>0</v>
      </c>
      <c r="E35" s="173">
        <v>12</v>
      </c>
      <c r="F35" s="173">
        <v>0</v>
      </c>
      <c r="G35" s="173">
        <v>1</v>
      </c>
      <c r="H35" s="173">
        <v>0</v>
      </c>
      <c r="I35" s="173">
        <v>1</v>
      </c>
      <c r="J35" s="173">
        <v>0</v>
      </c>
      <c r="K35" s="173">
        <v>3</v>
      </c>
      <c r="L35" s="173">
        <v>0</v>
      </c>
      <c r="M35" s="173">
        <v>21</v>
      </c>
      <c r="N35" s="173">
        <v>0</v>
      </c>
      <c r="O35" s="173">
        <v>0</v>
      </c>
      <c r="P35" s="173">
        <v>0</v>
      </c>
      <c r="Q35" s="173">
        <v>1</v>
      </c>
      <c r="R35" s="173">
        <v>0</v>
      </c>
      <c r="S35" s="173">
        <v>0</v>
      </c>
      <c r="T35" s="173">
        <v>0</v>
      </c>
      <c r="U35" s="173">
        <v>0</v>
      </c>
      <c r="V35" s="173">
        <v>2</v>
      </c>
      <c r="W35" s="173">
        <v>9</v>
      </c>
      <c r="X35" s="173">
        <v>3</v>
      </c>
      <c r="Y35" s="173">
        <v>0</v>
      </c>
      <c r="Z35" s="173">
        <v>3</v>
      </c>
      <c r="AA35" s="173">
        <v>0</v>
      </c>
      <c r="AB35" s="173">
        <v>14</v>
      </c>
      <c r="AC35" s="173">
        <v>10</v>
      </c>
      <c r="AD35" s="210"/>
      <c r="AE35" s="210"/>
      <c r="AF35" s="173">
        <v>1</v>
      </c>
      <c r="AG35" s="173">
        <v>0</v>
      </c>
      <c r="AH35" s="204"/>
      <c r="AI35" s="173">
        <v>4</v>
      </c>
      <c r="AJ35" s="173">
        <v>5</v>
      </c>
      <c r="AK35" s="173">
        <v>11</v>
      </c>
      <c r="AL35" s="173">
        <v>4</v>
      </c>
      <c r="AM35" s="173">
        <v>6</v>
      </c>
      <c r="AN35" s="173">
        <v>1</v>
      </c>
      <c r="AO35" s="173">
        <v>12</v>
      </c>
      <c r="AP35" s="173">
        <v>23</v>
      </c>
      <c r="AQ35" s="828">
        <v>7</v>
      </c>
      <c r="AR35" s="148">
        <f t="shared" si="0"/>
        <v>182</v>
      </c>
      <c r="AS35" s="230">
        <v>6</v>
      </c>
      <c r="AT35" s="231">
        <v>1</v>
      </c>
      <c r="AU35" s="232">
        <v>28</v>
      </c>
      <c r="AV35" s="231">
        <v>0</v>
      </c>
      <c r="AW35" s="233">
        <v>0</v>
      </c>
      <c r="AX35" s="234">
        <f t="shared" si="1"/>
        <v>217</v>
      </c>
      <c r="AY35" s="235">
        <v>8</v>
      </c>
      <c r="AZ35" s="165">
        <v>0</v>
      </c>
      <c r="BA35" s="148">
        <f t="shared" si="2"/>
        <v>225</v>
      </c>
      <c r="BB35" s="808"/>
    </row>
    <row r="36" spans="1:54" s="803" customFormat="1" ht="24" customHeight="1">
      <c r="A36" s="807" t="s">
        <v>205</v>
      </c>
      <c r="B36" s="829">
        <v>18</v>
      </c>
      <c r="C36" s="830">
        <v>0</v>
      </c>
      <c r="D36" s="830">
        <v>0</v>
      </c>
      <c r="E36" s="831">
        <v>8</v>
      </c>
      <c r="F36" s="831">
        <v>1</v>
      </c>
      <c r="G36" s="831">
        <v>3</v>
      </c>
      <c r="H36" s="831">
        <v>0</v>
      </c>
      <c r="I36" s="831">
        <v>0</v>
      </c>
      <c r="J36" s="831">
        <v>0</v>
      </c>
      <c r="K36" s="831">
        <v>4</v>
      </c>
      <c r="L36" s="831">
        <v>0</v>
      </c>
      <c r="M36" s="831">
        <v>3</v>
      </c>
      <c r="N36" s="831">
        <v>0</v>
      </c>
      <c r="O36" s="831">
        <v>0</v>
      </c>
      <c r="P36" s="831">
        <v>3</v>
      </c>
      <c r="Q36" s="831">
        <v>1</v>
      </c>
      <c r="R36" s="831">
        <v>0</v>
      </c>
      <c r="S36" s="831">
        <v>0</v>
      </c>
      <c r="T36" s="831">
        <v>0</v>
      </c>
      <c r="U36" s="831">
        <v>0</v>
      </c>
      <c r="V36" s="831">
        <v>3</v>
      </c>
      <c r="W36" s="831">
        <v>11</v>
      </c>
      <c r="X36" s="831">
        <v>7</v>
      </c>
      <c r="Y36" s="831">
        <v>4</v>
      </c>
      <c r="Z36" s="831">
        <v>10</v>
      </c>
      <c r="AA36" s="831">
        <v>0</v>
      </c>
      <c r="AB36" s="831">
        <v>6</v>
      </c>
      <c r="AC36" s="831">
        <v>21</v>
      </c>
      <c r="AD36" s="831">
        <v>0</v>
      </c>
      <c r="AE36" s="831">
        <v>0</v>
      </c>
      <c r="AF36" s="236"/>
      <c r="AG36" s="831">
        <v>0</v>
      </c>
      <c r="AH36" s="832">
        <v>0</v>
      </c>
      <c r="AI36" s="833">
        <v>13</v>
      </c>
      <c r="AJ36" s="831">
        <v>11</v>
      </c>
      <c r="AK36" s="831">
        <v>5</v>
      </c>
      <c r="AL36" s="831">
        <v>17</v>
      </c>
      <c r="AM36" s="831">
        <v>3</v>
      </c>
      <c r="AN36" s="831">
        <v>1</v>
      </c>
      <c r="AO36" s="831">
        <v>9</v>
      </c>
      <c r="AP36" s="834">
        <v>14</v>
      </c>
      <c r="AQ36" s="828">
        <v>15</v>
      </c>
      <c r="AR36" s="171">
        <f t="shared" si="0"/>
        <v>191</v>
      </c>
      <c r="AS36" s="822">
        <v>22</v>
      </c>
      <c r="AT36" s="814">
        <v>1</v>
      </c>
      <c r="AU36" s="814">
        <v>21</v>
      </c>
      <c r="AV36" s="817">
        <v>1</v>
      </c>
      <c r="AW36" s="818">
        <v>0</v>
      </c>
      <c r="AX36" s="819">
        <f t="shared" si="1"/>
        <v>236</v>
      </c>
      <c r="AY36" s="820">
        <v>0</v>
      </c>
      <c r="AZ36" s="835">
        <v>0</v>
      </c>
      <c r="BA36" s="146">
        <f t="shared" si="2"/>
        <v>236</v>
      </c>
      <c r="BB36" s="808"/>
    </row>
    <row r="37" spans="1:54" s="803" customFormat="1" ht="24" customHeight="1">
      <c r="A37" s="807" t="s">
        <v>269</v>
      </c>
      <c r="B37" s="149">
        <v>0</v>
      </c>
      <c r="C37" s="166">
        <v>0</v>
      </c>
      <c r="D37" s="166">
        <v>0</v>
      </c>
      <c r="E37" s="174">
        <v>2</v>
      </c>
      <c r="F37" s="174">
        <v>0</v>
      </c>
      <c r="G37" s="174">
        <v>0</v>
      </c>
      <c r="H37" s="174">
        <v>0</v>
      </c>
      <c r="I37" s="174">
        <v>0</v>
      </c>
      <c r="J37" s="174">
        <v>0</v>
      </c>
      <c r="K37" s="174">
        <v>0</v>
      </c>
      <c r="L37" s="174">
        <v>0</v>
      </c>
      <c r="M37" s="174">
        <v>0</v>
      </c>
      <c r="N37" s="174">
        <v>0</v>
      </c>
      <c r="O37" s="174">
        <v>0</v>
      </c>
      <c r="P37" s="174">
        <v>0</v>
      </c>
      <c r="Q37" s="174">
        <v>0</v>
      </c>
      <c r="R37" s="174">
        <v>0</v>
      </c>
      <c r="S37" s="174">
        <v>0</v>
      </c>
      <c r="T37" s="174">
        <v>0</v>
      </c>
      <c r="U37" s="174">
        <v>0</v>
      </c>
      <c r="V37" s="174">
        <v>0</v>
      </c>
      <c r="W37" s="174">
        <v>0</v>
      </c>
      <c r="X37" s="174">
        <v>0</v>
      </c>
      <c r="Y37" s="174">
        <v>0</v>
      </c>
      <c r="Z37" s="174">
        <v>0</v>
      </c>
      <c r="AA37" s="174">
        <v>0</v>
      </c>
      <c r="AB37" s="174">
        <v>0</v>
      </c>
      <c r="AC37" s="174">
        <v>0</v>
      </c>
      <c r="AD37" s="174">
        <v>0</v>
      </c>
      <c r="AE37" s="174">
        <v>0</v>
      </c>
      <c r="AF37" s="174">
        <v>0</v>
      </c>
      <c r="AG37" s="237"/>
      <c r="AH37" s="238">
        <v>0</v>
      </c>
      <c r="AI37" s="174">
        <v>0</v>
      </c>
      <c r="AJ37" s="174">
        <v>0</v>
      </c>
      <c r="AK37" s="174">
        <v>0</v>
      </c>
      <c r="AL37" s="174">
        <v>0</v>
      </c>
      <c r="AM37" s="174">
        <v>0</v>
      </c>
      <c r="AN37" s="174">
        <v>0</v>
      </c>
      <c r="AO37" s="174">
        <v>0</v>
      </c>
      <c r="AP37" s="174">
        <v>0</v>
      </c>
      <c r="AQ37" s="174">
        <v>0</v>
      </c>
      <c r="AR37" s="148">
        <f t="shared" si="0"/>
        <v>2</v>
      </c>
      <c r="AS37" s="203">
        <v>0</v>
      </c>
      <c r="AT37" s="203">
        <v>0</v>
      </c>
      <c r="AU37" s="203">
        <v>0</v>
      </c>
      <c r="AV37" s="203">
        <v>0</v>
      </c>
      <c r="AW37" s="203">
        <v>0</v>
      </c>
      <c r="AX37" s="148">
        <f t="shared" si="1"/>
        <v>2</v>
      </c>
      <c r="AY37" s="149">
        <v>0</v>
      </c>
      <c r="AZ37" s="201">
        <v>0</v>
      </c>
      <c r="BA37" s="148">
        <f t="shared" si="2"/>
        <v>2</v>
      </c>
      <c r="BB37" s="808"/>
    </row>
    <row r="38" spans="1:54" s="803" customFormat="1" ht="24" customHeight="1">
      <c r="A38" s="807" t="s">
        <v>207</v>
      </c>
      <c r="B38" s="149">
        <v>0</v>
      </c>
      <c r="C38" s="174">
        <v>0</v>
      </c>
      <c r="D38" s="174">
        <v>0</v>
      </c>
      <c r="E38" s="174">
        <v>0</v>
      </c>
      <c r="F38" s="174">
        <v>0</v>
      </c>
      <c r="G38" s="174">
        <v>0</v>
      </c>
      <c r="H38" s="174">
        <v>0</v>
      </c>
      <c r="I38" s="174">
        <v>0</v>
      </c>
      <c r="J38" s="174">
        <v>0</v>
      </c>
      <c r="K38" s="174">
        <v>0</v>
      </c>
      <c r="L38" s="174">
        <v>0</v>
      </c>
      <c r="M38" s="174">
        <v>0</v>
      </c>
      <c r="N38" s="174">
        <v>0</v>
      </c>
      <c r="O38" s="174">
        <v>0</v>
      </c>
      <c r="P38" s="174">
        <v>0</v>
      </c>
      <c r="Q38" s="174">
        <v>0</v>
      </c>
      <c r="R38" s="174">
        <v>0</v>
      </c>
      <c r="S38" s="174">
        <v>0</v>
      </c>
      <c r="T38" s="174">
        <v>0</v>
      </c>
      <c r="U38" s="174">
        <v>0</v>
      </c>
      <c r="V38" s="174">
        <v>0</v>
      </c>
      <c r="W38" s="174">
        <v>0</v>
      </c>
      <c r="X38" s="174">
        <v>0</v>
      </c>
      <c r="Y38" s="174">
        <v>0</v>
      </c>
      <c r="Z38" s="174">
        <v>0</v>
      </c>
      <c r="AA38" s="174">
        <v>0</v>
      </c>
      <c r="AB38" s="174">
        <v>0</v>
      </c>
      <c r="AC38" s="174">
        <v>0</v>
      </c>
      <c r="AD38" s="174">
        <v>0</v>
      </c>
      <c r="AE38" s="174">
        <v>0</v>
      </c>
      <c r="AF38" s="174">
        <v>0</v>
      </c>
      <c r="AG38" s="174">
        <v>0</v>
      </c>
      <c r="AH38" s="239"/>
      <c r="AI38" s="174">
        <v>0</v>
      </c>
      <c r="AJ38" s="174">
        <v>0</v>
      </c>
      <c r="AK38" s="174">
        <v>0</v>
      </c>
      <c r="AL38" s="174">
        <v>0</v>
      </c>
      <c r="AM38" s="174">
        <v>0</v>
      </c>
      <c r="AN38" s="174">
        <v>0</v>
      </c>
      <c r="AO38" s="174">
        <v>0</v>
      </c>
      <c r="AP38" s="174">
        <v>0</v>
      </c>
      <c r="AQ38" s="828">
        <v>0</v>
      </c>
      <c r="AR38" s="148">
        <f t="shared" si="0"/>
        <v>0</v>
      </c>
      <c r="AS38" s="203">
        <v>0</v>
      </c>
      <c r="AT38" s="174">
        <v>0</v>
      </c>
      <c r="AU38" s="174">
        <v>0</v>
      </c>
      <c r="AV38" s="174">
        <v>0</v>
      </c>
      <c r="AW38" s="150">
        <v>0</v>
      </c>
      <c r="AX38" s="148">
        <f t="shared" si="1"/>
        <v>0</v>
      </c>
      <c r="AY38" s="149">
        <v>0</v>
      </c>
      <c r="AZ38" s="201">
        <v>0</v>
      </c>
      <c r="BA38" s="148">
        <f t="shared" si="2"/>
        <v>0</v>
      </c>
      <c r="BB38" s="808"/>
    </row>
    <row r="39" spans="1:54" ht="24" customHeight="1">
      <c r="A39" s="807" t="s">
        <v>211</v>
      </c>
      <c r="B39" s="172">
        <v>5</v>
      </c>
      <c r="C39" s="175">
        <v>0</v>
      </c>
      <c r="D39" s="175">
        <v>0</v>
      </c>
      <c r="E39" s="173">
        <v>1</v>
      </c>
      <c r="F39" s="174">
        <v>0</v>
      </c>
      <c r="G39" s="174">
        <v>0</v>
      </c>
      <c r="H39" s="174">
        <v>1</v>
      </c>
      <c r="I39" s="174">
        <v>0</v>
      </c>
      <c r="J39" s="174">
        <v>0</v>
      </c>
      <c r="K39" s="173">
        <v>9</v>
      </c>
      <c r="L39" s="173">
        <v>0</v>
      </c>
      <c r="M39" s="173">
        <v>1</v>
      </c>
      <c r="N39" s="174">
        <v>0</v>
      </c>
      <c r="O39" s="174">
        <v>0</v>
      </c>
      <c r="P39" s="173">
        <v>0</v>
      </c>
      <c r="Q39" s="173">
        <v>0</v>
      </c>
      <c r="R39" s="173">
        <v>0</v>
      </c>
      <c r="S39" s="174">
        <v>0</v>
      </c>
      <c r="T39" s="174">
        <v>0</v>
      </c>
      <c r="U39" s="174">
        <v>0</v>
      </c>
      <c r="V39" s="173">
        <v>0</v>
      </c>
      <c r="W39" s="173">
        <v>25</v>
      </c>
      <c r="X39" s="173">
        <v>2</v>
      </c>
      <c r="Y39" s="174">
        <v>0</v>
      </c>
      <c r="Z39" s="173">
        <v>15</v>
      </c>
      <c r="AA39" s="173">
        <v>3</v>
      </c>
      <c r="AB39" s="173">
        <v>8</v>
      </c>
      <c r="AC39" s="173">
        <v>29</v>
      </c>
      <c r="AD39" s="174">
        <v>0</v>
      </c>
      <c r="AE39" s="174">
        <v>6</v>
      </c>
      <c r="AF39" s="173">
        <v>2</v>
      </c>
      <c r="AG39" s="173">
        <v>4</v>
      </c>
      <c r="AH39" s="204">
        <v>0</v>
      </c>
      <c r="AI39" s="210"/>
      <c r="AJ39" s="173">
        <v>4</v>
      </c>
      <c r="AK39" s="173">
        <v>6</v>
      </c>
      <c r="AL39" s="173">
        <v>2</v>
      </c>
      <c r="AM39" s="173">
        <v>8</v>
      </c>
      <c r="AN39" s="173">
        <v>16</v>
      </c>
      <c r="AO39" s="173">
        <v>0</v>
      </c>
      <c r="AP39" s="216">
        <v>14</v>
      </c>
      <c r="AQ39" s="826">
        <v>39</v>
      </c>
      <c r="AR39" s="148">
        <f t="shared" si="0"/>
        <v>200</v>
      </c>
      <c r="AS39" s="137">
        <v>199</v>
      </c>
      <c r="AT39" s="216">
        <v>0</v>
      </c>
      <c r="AU39" s="218">
        <v>33</v>
      </c>
      <c r="AV39" s="174">
        <v>0</v>
      </c>
      <c r="AW39" s="150">
        <v>0</v>
      </c>
      <c r="AX39" s="220">
        <f t="shared" si="1"/>
        <v>432</v>
      </c>
      <c r="AY39" s="215">
        <v>0</v>
      </c>
      <c r="AZ39" s="177">
        <v>0</v>
      </c>
      <c r="BA39" s="148">
        <f t="shared" si="2"/>
        <v>432</v>
      </c>
      <c r="BB39" s="836"/>
    </row>
    <row r="40" spans="1:54" s="803" customFormat="1" ht="24" customHeight="1">
      <c r="A40" s="807" t="s">
        <v>288</v>
      </c>
      <c r="B40" s="240">
        <v>34</v>
      </c>
      <c r="C40" s="241">
        <v>0</v>
      </c>
      <c r="D40" s="241">
        <v>0</v>
      </c>
      <c r="E40" s="242">
        <v>9</v>
      </c>
      <c r="F40" s="242">
        <v>1</v>
      </c>
      <c r="G40" s="242">
        <v>0</v>
      </c>
      <c r="H40" s="242">
        <v>0</v>
      </c>
      <c r="I40" s="242">
        <v>0</v>
      </c>
      <c r="J40" s="242">
        <v>0</v>
      </c>
      <c r="K40" s="242">
        <v>6</v>
      </c>
      <c r="L40" s="242">
        <v>0</v>
      </c>
      <c r="M40" s="242">
        <v>1</v>
      </c>
      <c r="N40" s="242">
        <v>0</v>
      </c>
      <c r="O40" s="242">
        <v>0</v>
      </c>
      <c r="P40" s="242">
        <v>2</v>
      </c>
      <c r="Q40" s="242">
        <v>0</v>
      </c>
      <c r="R40" s="242">
        <v>1</v>
      </c>
      <c r="S40" s="242">
        <v>0</v>
      </c>
      <c r="T40" s="242">
        <v>2</v>
      </c>
      <c r="U40" s="242">
        <v>0</v>
      </c>
      <c r="V40" s="242">
        <v>2</v>
      </c>
      <c r="W40" s="242">
        <v>5</v>
      </c>
      <c r="X40" s="242">
        <v>0</v>
      </c>
      <c r="Y40" s="242">
        <v>0</v>
      </c>
      <c r="Z40" s="242">
        <v>2</v>
      </c>
      <c r="AA40" s="242">
        <v>0</v>
      </c>
      <c r="AB40" s="242">
        <v>0</v>
      </c>
      <c r="AC40" s="242">
        <v>2</v>
      </c>
      <c r="AD40" s="242">
        <v>1</v>
      </c>
      <c r="AE40" s="242">
        <v>2</v>
      </c>
      <c r="AF40" s="242">
        <v>4</v>
      </c>
      <c r="AG40" s="242">
        <v>0</v>
      </c>
      <c r="AH40" s="243">
        <v>0</v>
      </c>
      <c r="AI40" s="242">
        <v>5</v>
      </c>
      <c r="AJ40" s="244"/>
      <c r="AK40" s="242">
        <v>7</v>
      </c>
      <c r="AL40" s="242">
        <v>11</v>
      </c>
      <c r="AM40" s="242">
        <v>0</v>
      </c>
      <c r="AN40" s="242">
        <v>0</v>
      </c>
      <c r="AO40" s="242">
        <v>3</v>
      </c>
      <c r="AP40" s="242">
        <v>2</v>
      </c>
      <c r="AQ40" s="245">
        <v>2</v>
      </c>
      <c r="AR40" s="246">
        <f t="shared" si="0"/>
        <v>104</v>
      </c>
      <c r="AS40" s="241">
        <v>55</v>
      </c>
      <c r="AT40" s="242">
        <v>4</v>
      </c>
      <c r="AU40" s="242">
        <v>103</v>
      </c>
      <c r="AV40" s="247">
        <v>8</v>
      </c>
      <c r="AW40" s="248">
        <v>0</v>
      </c>
      <c r="AX40" s="249">
        <f t="shared" si="1"/>
        <v>274</v>
      </c>
      <c r="AY40" s="250">
        <v>2</v>
      </c>
      <c r="AZ40" s="251">
        <v>0</v>
      </c>
      <c r="BA40" s="985">
        <f t="shared" si="2"/>
        <v>276</v>
      </c>
      <c r="BB40" s="808"/>
    </row>
    <row r="41" spans="1:54" s="803" customFormat="1" ht="24" customHeight="1">
      <c r="A41" s="807" t="s">
        <v>247</v>
      </c>
      <c r="B41" s="149">
        <v>0</v>
      </c>
      <c r="C41" s="203">
        <v>0</v>
      </c>
      <c r="D41" s="203">
        <v>0</v>
      </c>
      <c r="E41" s="174">
        <v>0</v>
      </c>
      <c r="F41" s="174">
        <v>0</v>
      </c>
      <c r="G41" s="174">
        <v>0</v>
      </c>
      <c r="H41" s="174">
        <v>0</v>
      </c>
      <c r="I41" s="174">
        <v>0</v>
      </c>
      <c r="J41" s="174">
        <v>0</v>
      </c>
      <c r="K41" s="174">
        <v>0</v>
      </c>
      <c r="L41" s="174">
        <v>0</v>
      </c>
      <c r="M41" s="174">
        <v>0</v>
      </c>
      <c r="N41" s="174">
        <v>0</v>
      </c>
      <c r="O41" s="174">
        <v>0</v>
      </c>
      <c r="P41" s="174">
        <v>0</v>
      </c>
      <c r="Q41" s="174">
        <v>0</v>
      </c>
      <c r="R41" s="174">
        <v>0</v>
      </c>
      <c r="S41" s="174">
        <v>0</v>
      </c>
      <c r="T41" s="174">
        <v>0</v>
      </c>
      <c r="U41" s="174">
        <v>0</v>
      </c>
      <c r="V41" s="174">
        <v>0</v>
      </c>
      <c r="W41" s="174">
        <v>0</v>
      </c>
      <c r="X41" s="174">
        <v>0</v>
      </c>
      <c r="Y41" s="174">
        <v>0</v>
      </c>
      <c r="Z41" s="174">
        <v>0</v>
      </c>
      <c r="AA41" s="174">
        <v>0</v>
      </c>
      <c r="AB41" s="174">
        <v>0</v>
      </c>
      <c r="AC41" s="174">
        <v>0</v>
      </c>
      <c r="AD41" s="174">
        <v>0</v>
      </c>
      <c r="AE41" s="174">
        <v>0</v>
      </c>
      <c r="AF41" s="174">
        <v>0</v>
      </c>
      <c r="AG41" s="174">
        <v>0</v>
      </c>
      <c r="AH41" s="238">
        <v>0</v>
      </c>
      <c r="AI41" s="174">
        <v>0</v>
      </c>
      <c r="AJ41" s="174">
        <v>0</v>
      </c>
      <c r="AK41" s="153" t="s">
        <v>136</v>
      </c>
      <c r="AL41" s="174">
        <v>0</v>
      </c>
      <c r="AM41" s="174">
        <v>0</v>
      </c>
      <c r="AN41" s="174">
        <v>0</v>
      </c>
      <c r="AO41" s="174">
        <v>0</v>
      </c>
      <c r="AP41" s="174">
        <v>0</v>
      </c>
      <c r="AQ41" s="809">
        <v>0</v>
      </c>
      <c r="AR41" s="156">
        <f t="shared" si="0"/>
        <v>0</v>
      </c>
      <c r="AS41" s="203">
        <v>0</v>
      </c>
      <c r="AT41" s="174">
        <v>0</v>
      </c>
      <c r="AU41" s="174">
        <v>0</v>
      </c>
      <c r="AV41" s="174">
        <v>0</v>
      </c>
      <c r="AW41" s="150">
        <v>0</v>
      </c>
      <c r="AX41" s="148">
        <f t="shared" si="1"/>
        <v>0</v>
      </c>
      <c r="AY41" s="149">
        <v>0</v>
      </c>
      <c r="AZ41" s="201">
        <v>0</v>
      </c>
      <c r="BA41" s="148">
        <f t="shared" si="2"/>
        <v>0</v>
      </c>
      <c r="BB41" s="808"/>
    </row>
    <row r="42" spans="1:54" s="803" customFormat="1" ht="24" customHeight="1">
      <c r="A42" s="807" t="s">
        <v>208</v>
      </c>
      <c r="B42" s="172">
        <v>33</v>
      </c>
      <c r="C42" s="175">
        <v>0</v>
      </c>
      <c r="D42" s="175">
        <v>0</v>
      </c>
      <c r="E42" s="173">
        <v>13</v>
      </c>
      <c r="F42" s="173">
        <v>2</v>
      </c>
      <c r="G42" s="173">
        <v>2</v>
      </c>
      <c r="H42" s="173">
        <v>0</v>
      </c>
      <c r="I42" s="173">
        <v>0</v>
      </c>
      <c r="J42" s="173">
        <v>0</v>
      </c>
      <c r="K42" s="173">
        <v>15</v>
      </c>
      <c r="L42" s="173">
        <v>1</v>
      </c>
      <c r="M42" s="173">
        <v>3</v>
      </c>
      <c r="N42" s="173">
        <v>0</v>
      </c>
      <c r="O42" s="173">
        <v>2</v>
      </c>
      <c r="P42" s="173">
        <v>5</v>
      </c>
      <c r="Q42" s="173">
        <v>6</v>
      </c>
      <c r="R42" s="173">
        <v>0</v>
      </c>
      <c r="S42" s="173">
        <v>0</v>
      </c>
      <c r="T42" s="173">
        <v>1</v>
      </c>
      <c r="U42" s="173">
        <v>0</v>
      </c>
      <c r="V42" s="173">
        <v>1</v>
      </c>
      <c r="W42" s="173">
        <v>12</v>
      </c>
      <c r="X42" s="173">
        <v>2</v>
      </c>
      <c r="Y42" s="173">
        <v>0</v>
      </c>
      <c r="Z42" s="173">
        <v>3</v>
      </c>
      <c r="AA42" s="173">
        <v>3</v>
      </c>
      <c r="AB42" s="173">
        <v>15</v>
      </c>
      <c r="AC42" s="173">
        <v>9</v>
      </c>
      <c r="AD42" s="173">
        <v>1</v>
      </c>
      <c r="AE42" s="173">
        <v>1</v>
      </c>
      <c r="AF42" s="173">
        <v>1</v>
      </c>
      <c r="AG42" s="173">
        <v>1</v>
      </c>
      <c r="AH42" s="204">
        <v>0</v>
      </c>
      <c r="AI42" s="173">
        <v>4</v>
      </c>
      <c r="AJ42" s="173">
        <v>4</v>
      </c>
      <c r="AK42" s="173">
        <v>4</v>
      </c>
      <c r="AL42" s="153"/>
      <c r="AM42" s="173">
        <v>10</v>
      </c>
      <c r="AN42" s="173">
        <v>10</v>
      </c>
      <c r="AO42" s="173">
        <v>18</v>
      </c>
      <c r="AP42" s="173">
        <v>31</v>
      </c>
      <c r="AQ42" s="809">
        <v>39</v>
      </c>
      <c r="AR42" s="156">
        <f t="shared" si="0"/>
        <v>252</v>
      </c>
      <c r="AS42" s="175">
        <v>24</v>
      </c>
      <c r="AT42" s="173">
        <v>1</v>
      </c>
      <c r="AU42" s="173">
        <v>111</v>
      </c>
      <c r="AV42" s="174">
        <v>0</v>
      </c>
      <c r="AW42" s="205">
        <v>0</v>
      </c>
      <c r="AX42" s="176">
        <f t="shared" si="1"/>
        <v>388</v>
      </c>
      <c r="AY42" s="172">
        <v>6</v>
      </c>
      <c r="AZ42" s="177">
        <v>10</v>
      </c>
      <c r="BA42" s="148">
        <f t="shared" si="2"/>
        <v>404</v>
      </c>
      <c r="BB42" s="837"/>
    </row>
    <row r="43" spans="1:54" s="803" customFormat="1" ht="24" customHeight="1">
      <c r="A43" s="807" t="s">
        <v>209</v>
      </c>
      <c r="B43" s="252">
        <v>7</v>
      </c>
      <c r="C43" s="253">
        <v>0</v>
      </c>
      <c r="D43" s="253">
        <v>0</v>
      </c>
      <c r="E43" s="254">
        <v>3</v>
      </c>
      <c r="F43" s="254">
        <v>1</v>
      </c>
      <c r="G43" s="254">
        <v>0</v>
      </c>
      <c r="H43" s="254">
        <v>0</v>
      </c>
      <c r="I43" s="254">
        <v>0</v>
      </c>
      <c r="J43" s="254">
        <v>0</v>
      </c>
      <c r="K43" s="254">
        <v>5</v>
      </c>
      <c r="L43" s="254">
        <v>0</v>
      </c>
      <c r="M43" s="254">
        <v>0</v>
      </c>
      <c r="N43" s="254">
        <v>0</v>
      </c>
      <c r="O43" s="254">
        <v>0</v>
      </c>
      <c r="P43" s="254">
        <v>0</v>
      </c>
      <c r="Q43" s="254">
        <v>0</v>
      </c>
      <c r="R43" s="254">
        <v>0</v>
      </c>
      <c r="S43" s="254">
        <v>0</v>
      </c>
      <c r="T43" s="254">
        <v>0</v>
      </c>
      <c r="U43" s="254">
        <v>0</v>
      </c>
      <c r="V43" s="254">
        <v>0</v>
      </c>
      <c r="W43" s="254">
        <v>13</v>
      </c>
      <c r="X43" s="254">
        <v>0</v>
      </c>
      <c r="Y43" s="254">
        <v>0</v>
      </c>
      <c r="Z43" s="254">
        <v>1</v>
      </c>
      <c r="AA43" s="254">
        <v>0</v>
      </c>
      <c r="AB43" s="254">
        <v>0</v>
      </c>
      <c r="AC43" s="254">
        <v>5</v>
      </c>
      <c r="AD43" s="254">
        <v>0</v>
      </c>
      <c r="AE43" s="254">
        <v>0</v>
      </c>
      <c r="AF43" s="254">
        <v>2</v>
      </c>
      <c r="AG43" s="254">
        <v>0</v>
      </c>
      <c r="AH43" s="255">
        <v>0</v>
      </c>
      <c r="AI43" s="256">
        <v>2</v>
      </c>
      <c r="AJ43" s="254">
        <v>0</v>
      </c>
      <c r="AK43" s="254">
        <v>0</v>
      </c>
      <c r="AL43" s="254">
        <v>2</v>
      </c>
      <c r="AM43" s="257"/>
      <c r="AN43" s="254">
        <v>0</v>
      </c>
      <c r="AO43" s="254">
        <v>5</v>
      </c>
      <c r="AP43" s="258">
        <v>15</v>
      </c>
      <c r="AQ43" s="190">
        <v>7</v>
      </c>
      <c r="AR43" s="194">
        <f t="shared" si="0"/>
        <v>68</v>
      </c>
      <c r="AS43" s="253">
        <v>5</v>
      </c>
      <c r="AT43" s="254">
        <v>1</v>
      </c>
      <c r="AU43" s="254">
        <v>2</v>
      </c>
      <c r="AV43" s="213">
        <v>0</v>
      </c>
      <c r="AW43" s="259">
        <v>0</v>
      </c>
      <c r="AX43" s="194">
        <f t="shared" si="1"/>
        <v>76</v>
      </c>
      <c r="AY43" s="172">
        <v>0</v>
      </c>
      <c r="AZ43" s="177">
        <v>0</v>
      </c>
      <c r="BA43" s="985">
        <f t="shared" si="2"/>
        <v>76</v>
      </c>
      <c r="BB43" s="827"/>
    </row>
    <row r="44" spans="1:54" s="803" customFormat="1" ht="24" customHeight="1">
      <c r="A44" s="807" t="s">
        <v>212</v>
      </c>
      <c r="B44" s="813">
        <v>1</v>
      </c>
      <c r="C44" s="166">
        <v>0</v>
      </c>
      <c r="D44" s="166">
        <v>0</v>
      </c>
      <c r="E44" s="814">
        <v>0</v>
      </c>
      <c r="F44" s="814">
        <v>1</v>
      </c>
      <c r="G44" s="814">
        <v>0</v>
      </c>
      <c r="H44" s="814">
        <v>0</v>
      </c>
      <c r="I44" s="814">
        <v>0</v>
      </c>
      <c r="J44" s="814">
        <v>0</v>
      </c>
      <c r="K44" s="814">
        <v>1</v>
      </c>
      <c r="L44" s="814">
        <v>0</v>
      </c>
      <c r="M44" s="814">
        <v>1</v>
      </c>
      <c r="N44" s="814">
        <v>0</v>
      </c>
      <c r="O44" s="814">
        <v>0</v>
      </c>
      <c r="P44" s="814">
        <v>1</v>
      </c>
      <c r="Q44" s="814">
        <v>2</v>
      </c>
      <c r="R44" s="814">
        <v>0</v>
      </c>
      <c r="S44" s="814">
        <v>0</v>
      </c>
      <c r="T44" s="814">
        <v>0</v>
      </c>
      <c r="U44" s="814">
        <v>0</v>
      </c>
      <c r="V44" s="814">
        <v>1</v>
      </c>
      <c r="W44" s="814">
        <v>3</v>
      </c>
      <c r="X44" s="814">
        <v>0</v>
      </c>
      <c r="Y44" s="814">
        <v>0</v>
      </c>
      <c r="Z44" s="814">
        <v>1</v>
      </c>
      <c r="AA44" s="814">
        <v>1</v>
      </c>
      <c r="AB44" s="814">
        <v>3</v>
      </c>
      <c r="AC44" s="814">
        <v>0</v>
      </c>
      <c r="AD44" s="814">
        <v>1</v>
      </c>
      <c r="AE44" s="814">
        <v>0</v>
      </c>
      <c r="AF44" s="814">
        <v>0</v>
      </c>
      <c r="AG44" s="814">
        <v>0</v>
      </c>
      <c r="AH44" s="823">
        <v>0</v>
      </c>
      <c r="AI44" s="815">
        <v>1</v>
      </c>
      <c r="AJ44" s="814">
        <v>0</v>
      </c>
      <c r="AK44" s="814">
        <v>0</v>
      </c>
      <c r="AL44" s="814">
        <v>1</v>
      </c>
      <c r="AM44" s="814">
        <v>1</v>
      </c>
      <c r="AN44" s="236"/>
      <c r="AO44" s="814">
        <v>1</v>
      </c>
      <c r="AP44" s="816">
        <v>0</v>
      </c>
      <c r="AQ44" s="809">
        <v>4</v>
      </c>
      <c r="AR44" s="171">
        <v>25</v>
      </c>
      <c r="AS44" s="822">
        <v>0</v>
      </c>
      <c r="AT44" s="814">
        <v>1</v>
      </c>
      <c r="AU44" s="814">
        <v>1</v>
      </c>
      <c r="AV44" s="817">
        <v>0</v>
      </c>
      <c r="AW44" s="818">
        <v>0</v>
      </c>
      <c r="AX44" s="819">
        <v>27</v>
      </c>
      <c r="AY44" s="820">
        <v>0</v>
      </c>
      <c r="AZ44" s="835">
        <v>1</v>
      </c>
      <c r="BA44" s="148">
        <v>28</v>
      </c>
      <c r="BB44" s="838"/>
    </row>
    <row r="45" spans="1:54" s="803" customFormat="1" ht="24" customHeight="1">
      <c r="A45" s="807" t="s">
        <v>246</v>
      </c>
      <c r="B45" s="813">
        <v>18</v>
      </c>
      <c r="C45" s="822">
        <v>0</v>
      </c>
      <c r="D45" s="822">
        <v>0</v>
      </c>
      <c r="E45" s="814">
        <v>24</v>
      </c>
      <c r="F45" s="814">
        <v>2</v>
      </c>
      <c r="G45" s="814">
        <v>1</v>
      </c>
      <c r="H45" s="814">
        <v>0</v>
      </c>
      <c r="I45" s="814">
        <v>0</v>
      </c>
      <c r="J45" s="814">
        <v>1</v>
      </c>
      <c r="K45" s="814">
        <v>7</v>
      </c>
      <c r="L45" s="814">
        <v>0</v>
      </c>
      <c r="M45" s="814">
        <v>3</v>
      </c>
      <c r="N45" s="814">
        <v>1</v>
      </c>
      <c r="O45" s="814">
        <v>0</v>
      </c>
      <c r="P45" s="814">
        <v>1</v>
      </c>
      <c r="Q45" s="814">
        <v>2</v>
      </c>
      <c r="R45" s="814">
        <v>0</v>
      </c>
      <c r="S45" s="814">
        <v>0</v>
      </c>
      <c r="T45" s="814">
        <v>3</v>
      </c>
      <c r="U45" s="814">
        <v>0</v>
      </c>
      <c r="V45" s="814">
        <v>3</v>
      </c>
      <c r="W45" s="814">
        <v>15</v>
      </c>
      <c r="X45" s="814">
        <v>4</v>
      </c>
      <c r="Y45" s="814">
        <v>0</v>
      </c>
      <c r="Z45" s="814">
        <v>3</v>
      </c>
      <c r="AA45" s="814">
        <v>1</v>
      </c>
      <c r="AB45" s="814">
        <v>11</v>
      </c>
      <c r="AC45" s="814">
        <v>17</v>
      </c>
      <c r="AD45" s="814">
        <v>0</v>
      </c>
      <c r="AE45" s="814">
        <v>2</v>
      </c>
      <c r="AF45" s="814">
        <v>5</v>
      </c>
      <c r="AG45" s="814">
        <v>0</v>
      </c>
      <c r="AH45" s="823">
        <v>0</v>
      </c>
      <c r="AI45" s="815">
        <v>1</v>
      </c>
      <c r="AJ45" s="814">
        <v>4</v>
      </c>
      <c r="AK45" s="814">
        <v>6</v>
      </c>
      <c r="AL45" s="814">
        <v>11</v>
      </c>
      <c r="AM45" s="814">
        <v>2</v>
      </c>
      <c r="AN45" s="814">
        <v>6</v>
      </c>
      <c r="AO45" s="839"/>
      <c r="AP45" s="816">
        <v>22</v>
      </c>
      <c r="AQ45" s="809">
        <v>19</v>
      </c>
      <c r="AR45" s="148">
        <f t="shared" si="0"/>
        <v>195</v>
      </c>
      <c r="AS45" s="822">
        <v>9</v>
      </c>
      <c r="AT45" s="814">
        <v>1</v>
      </c>
      <c r="AU45" s="814">
        <v>35</v>
      </c>
      <c r="AV45" s="817">
        <v>0</v>
      </c>
      <c r="AW45" s="818">
        <v>0</v>
      </c>
      <c r="AX45" s="819">
        <f t="shared" si="1"/>
        <v>240</v>
      </c>
      <c r="AY45" s="820">
        <v>2</v>
      </c>
      <c r="AZ45" s="835">
        <v>0</v>
      </c>
      <c r="BA45" s="148">
        <f t="shared" si="2"/>
        <v>242</v>
      </c>
      <c r="BB45" s="808"/>
    </row>
    <row r="46" spans="1:54" s="803" customFormat="1" ht="24" customHeight="1">
      <c r="A46" s="807" t="s">
        <v>213</v>
      </c>
      <c r="B46" s="813">
        <v>24</v>
      </c>
      <c r="C46" s="822">
        <v>0</v>
      </c>
      <c r="D46" s="822">
        <v>0</v>
      </c>
      <c r="E46" s="814">
        <v>21</v>
      </c>
      <c r="F46" s="814">
        <v>2</v>
      </c>
      <c r="G46" s="814">
        <v>1</v>
      </c>
      <c r="H46" s="814">
        <v>0</v>
      </c>
      <c r="I46" s="814">
        <v>1</v>
      </c>
      <c r="J46" s="814">
        <v>1</v>
      </c>
      <c r="K46" s="814">
        <v>9</v>
      </c>
      <c r="L46" s="814">
        <v>0</v>
      </c>
      <c r="M46" s="814">
        <v>1</v>
      </c>
      <c r="N46" s="814">
        <v>1</v>
      </c>
      <c r="O46" s="814">
        <v>2</v>
      </c>
      <c r="P46" s="814">
        <v>2</v>
      </c>
      <c r="Q46" s="814">
        <v>2</v>
      </c>
      <c r="R46" s="814">
        <v>1</v>
      </c>
      <c r="S46" s="814">
        <v>1</v>
      </c>
      <c r="T46" s="814">
        <v>0</v>
      </c>
      <c r="U46" s="814">
        <v>0</v>
      </c>
      <c r="V46" s="814">
        <v>2</v>
      </c>
      <c r="W46" s="814">
        <v>6</v>
      </c>
      <c r="X46" s="814">
        <v>6</v>
      </c>
      <c r="Y46" s="814">
        <v>1</v>
      </c>
      <c r="Z46" s="814">
        <v>11</v>
      </c>
      <c r="AA46" s="814">
        <v>2</v>
      </c>
      <c r="AB46" s="814">
        <v>12</v>
      </c>
      <c r="AC46" s="814">
        <v>26</v>
      </c>
      <c r="AD46" s="814">
        <v>7</v>
      </c>
      <c r="AE46" s="814">
        <v>7</v>
      </c>
      <c r="AF46" s="814">
        <v>14</v>
      </c>
      <c r="AG46" s="814">
        <v>0</v>
      </c>
      <c r="AH46" s="823">
        <v>0</v>
      </c>
      <c r="AI46" s="815">
        <v>7</v>
      </c>
      <c r="AJ46" s="814">
        <v>4</v>
      </c>
      <c r="AK46" s="814">
        <v>2</v>
      </c>
      <c r="AL46" s="814">
        <v>41</v>
      </c>
      <c r="AM46" s="814">
        <v>7</v>
      </c>
      <c r="AN46" s="814">
        <v>5</v>
      </c>
      <c r="AO46" s="814">
        <v>8</v>
      </c>
      <c r="AP46" s="840"/>
      <c r="AQ46" s="809">
        <v>46</v>
      </c>
      <c r="AR46" s="148">
        <f t="shared" si="0"/>
        <v>283</v>
      </c>
      <c r="AS46" s="822">
        <v>16</v>
      </c>
      <c r="AT46" s="814">
        <v>3</v>
      </c>
      <c r="AU46" s="814">
        <v>35</v>
      </c>
      <c r="AV46" s="817">
        <v>0</v>
      </c>
      <c r="AW46" s="818">
        <v>0</v>
      </c>
      <c r="AX46" s="819">
        <f t="shared" si="1"/>
        <v>337</v>
      </c>
      <c r="AY46" s="820">
        <v>1</v>
      </c>
      <c r="AZ46" s="835">
        <v>0</v>
      </c>
      <c r="BA46" s="148">
        <f t="shared" si="2"/>
        <v>338</v>
      </c>
      <c r="BB46" s="808"/>
    </row>
    <row r="47" spans="1:54" s="803" customFormat="1" ht="24" customHeight="1">
      <c r="A47" s="807" t="s">
        <v>169</v>
      </c>
      <c r="B47" s="182">
        <v>0</v>
      </c>
      <c r="C47" s="144">
        <v>0</v>
      </c>
      <c r="D47" s="144">
        <v>0</v>
      </c>
      <c r="E47" s="144">
        <v>0</v>
      </c>
      <c r="F47" s="144">
        <v>0</v>
      </c>
      <c r="G47" s="144">
        <v>0</v>
      </c>
      <c r="H47" s="144">
        <v>0</v>
      </c>
      <c r="I47" s="144">
        <v>0</v>
      </c>
      <c r="J47" s="144">
        <v>0</v>
      </c>
      <c r="K47" s="144">
        <v>0</v>
      </c>
      <c r="L47" s="144">
        <v>0</v>
      </c>
      <c r="M47" s="144">
        <v>0</v>
      </c>
      <c r="N47" s="144">
        <v>0</v>
      </c>
      <c r="O47" s="144">
        <v>0</v>
      </c>
      <c r="P47" s="144">
        <v>0</v>
      </c>
      <c r="Q47" s="144">
        <v>0</v>
      </c>
      <c r="R47" s="144">
        <v>0</v>
      </c>
      <c r="S47" s="144">
        <v>0</v>
      </c>
      <c r="T47" s="144">
        <v>0</v>
      </c>
      <c r="U47" s="144">
        <v>0</v>
      </c>
      <c r="V47" s="144">
        <v>0</v>
      </c>
      <c r="W47" s="144">
        <v>0</v>
      </c>
      <c r="X47" s="144">
        <v>0</v>
      </c>
      <c r="Y47" s="144">
        <v>0</v>
      </c>
      <c r="Z47" s="144">
        <v>0</v>
      </c>
      <c r="AA47" s="144">
        <v>0</v>
      </c>
      <c r="AB47" s="144">
        <v>0</v>
      </c>
      <c r="AC47" s="144">
        <v>0</v>
      </c>
      <c r="AD47" s="144">
        <v>0</v>
      </c>
      <c r="AE47" s="144">
        <v>0</v>
      </c>
      <c r="AF47" s="144">
        <v>0</v>
      </c>
      <c r="AG47" s="144">
        <v>0</v>
      </c>
      <c r="AH47" s="145">
        <v>0</v>
      </c>
      <c r="AI47" s="144">
        <v>0</v>
      </c>
      <c r="AJ47" s="144">
        <v>0</v>
      </c>
      <c r="AK47" s="144">
        <v>0</v>
      </c>
      <c r="AL47" s="144">
        <v>0</v>
      </c>
      <c r="AM47" s="144">
        <v>0</v>
      </c>
      <c r="AN47" s="144">
        <v>0</v>
      </c>
      <c r="AO47" s="144">
        <v>0</v>
      </c>
      <c r="AP47" s="144">
        <v>0</v>
      </c>
      <c r="AQ47" s="809">
        <v>0</v>
      </c>
      <c r="AR47" s="148">
        <f t="shared" si="0"/>
        <v>0</v>
      </c>
      <c r="AS47" s="149">
        <v>0</v>
      </c>
      <c r="AT47" s="144">
        <v>0</v>
      </c>
      <c r="AU47" s="144">
        <v>0</v>
      </c>
      <c r="AV47" s="144">
        <v>0</v>
      </c>
      <c r="AW47" s="260"/>
      <c r="AX47" s="146">
        <f t="shared" si="1"/>
        <v>0</v>
      </c>
      <c r="AY47" s="182">
        <v>0</v>
      </c>
      <c r="AZ47" s="261">
        <v>0</v>
      </c>
      <c r="BA47" s="148">
        <f t="shared" si="2"/>
        <v>0</v>
      </c>
      <c r="BB47" s="841"/>
    </row>
    <row r="48" spans="1:54" s="803" customFormat="1" ht="24" customHeight="1">
      <c r="A48" s="807" t="s">
        <v>190</v>
      </c>
      <c r="B48" s="182">
        <v>0</v>
      </c>
      <c r="C48" s="144">
        <v>0</v>
      </c>
      <c r="D48" s="144">
        <v>0</v>
      </c>
      <c r="E48" s="144">
        <v>0</v>
      </c>
      <c r="F48" s="144">
        <v>0</v>
      </c>
      <c r="G48" s="144">
        <v>0</v>
      </c>
      <c r="H48" s="144">
        <v>0</v>
      </c>
      <c r="I48" s="144">
        <v>0</v>
      </c>
      <c r="J48" s="144">
        <v>0</v>
      </c>
      <c r="K48" s="144">
        <v>0</v>
      </c>
      <c r="L48" s="144">
        <v>0</v>
      </c>
      <c r="M48" s="144">
        <v>0</v>
      </c>
      <c r="N48" s="144">
        <v>0</v>
      </c>
      <c r="O48" s="144">
        <v>0</v>
      </c>
      <c r="P48" s="144">
        <v>0</v>
      </c>
      <c r="Q48" s="144">
        <v>0</v>
      </c>
      <c r="R48" s="144">
        <v>0</v>
      </c>
      <c r="S48" s="144">
        <v>0</v>
      </c>
      <c r="T48" s="144">
        <v>0</v>
      </c>
      <c r="U48" s="144">
        <v>0</v>
      </c>
      <c r="V48" s="144">
        <v>0</v>
      </c>
      <c r="W48" s="144">
        <v>0</v>
      </c>
      <c r="X48" s="144">
        <v>0</v>
      </c>
      <c r="Y48" s="144">
        <v>0</v>
      </c>
      <c r="Z48" s="144">
        <v>0</v>
      </c>
      <c r="AA48" s="144">
        <v>0</v>
      </c>
      <c r="AB48" s="144">
        <v>0</v>
      </c>
      <c r="AC48" s="144">
        <v>0</v>
      </c>
      <c r="AD48" s="144">
        <v>0</v>
      </c>
      <c r="AE48" s="144">
        <v>0</v>
      </c>
      <c r="AF48" s="144">
        <v>0</v>
      </c>
      <c r="AG48" s="144">
        <v>0</v>
      </c>
      <c r="AH48" s="145">
        <v>0</v>
      </c>
      <c r="AI48" s="144">
        <v>0</v>
      </c>
      <c r="AJ48" s="144">
        <v>0</v>
      </c>
      <c r="AK48" s="144">
        <v>0</v>
      </c>
      <c r="AL48" s="144">
        <v>0</v>
      </c>
      <c r="AM48" s="144">
        <v>0</v>
      </c>
      <c r="AN48" s="144">
        <v>0</v>
      </c>
      <c r="AO48" s="144">
        <v>0</v>
      </c>
      <c r="AP48" s="144">
        <v>0</v>
      </c>
      <c r="AQ48" s="842">
        <v>0</v>
      </c>
      <c r="AR48" s="262">
        <f t="shared" si="0"/>
        <v>0</v>
      </c>
      <c r="AS48" s="149">
        <v>0</v>
      </c>
      <c r="AT48" s="144">
        <v>0</v>
      </c>
      <c r="AU48" s="144">
        <v>0</v>
      </c>
      <c r="AV48" s="188"/>
      <c r="AW48" s="214">
        <v>0</v>
      </c>
      <c r="AX48" s="194">
        <f t="shared" si="1"/>
        <v>0</v>
      </c>
      <c r="AY48" s="172">
        <v>9577</v>
      </c>
      <c r="AZ48" s="177">
        <v>0</v>
      </c>
      <c r="BA48" s="985">
        <f t="shared" si="2"/>
        <v>9577</v>
      </c>
      <c r="BB48" s="827"/>
    </row>
    <row r="49" spans="1:54" s="803" customFormat="1" ht="24" customHeight="1" thickBot="1">
      <c r="A49" s="843" t="s">
        <v>170</v>
      </c>
      <c r="B49" s="202">
        <v>197</v>
      </c>
      <c r="C49" s="179">
        <v>0</v>
      </c>
      <c r="D49" s="179">
        <v>0</v>
      </c>
      <c r="E49" s="178">
        <v>208</v>
      </c>
      <c r="F49" s="178">
        <v>11</v>
      </c>
      <c r="G49" s="178">
        <v>11</v>
      </c>
      <c r="H49" s="178">
        <v>14</v>
      </c>
      <c r="I49" s="178">
        <v>5</v>
      </c>
      <c r="J49" s="178">
        <v>0</v>
      </c>
      <c r="K49" s="178">
        <v>165</v>
      </c>
      <c r="L49" s="178">
        <v>20</v>
      </c>
      <c r="M49" s="178">
        <v>218</v>
      </c>
      <c r="N49" s="178">
        <v>20</v>
      </c>
      <c r="O49" s="178">
        <v>6</v>
      </c>
      <c r="P49" s="178">
        <v>46</v>
      </c>
      <c r="Q49" s="178">
        <v>31</v>
      </c>
      <c r="R49" s="178">
        <v>4</v>
      </c>
      <c r="S49" s="178">
        <v>8</v>
      </c>
      <c r="T49" s="178">
        <v>3</v>
      </c>
      <c r="U49" s="178">
        <v>0</v>
      </c>
      <c r="V49" s="178">
        <v>88</v>
      </c>
      <c r="W49" s="178">
        <v>353</v>
      </c>
      <c r="X49" s="178">
        <v>174</v>
      </c>
      <c r="Y49" s="178">
        <v>8</v>
      </c>
      <c r="Z49" s="178">
        <v>83</v>
      </c>
      <c r="AA49" s="178">
        <v>80</v>
      </c>
      <c r="AB49" s="178">
        <v>81</v>
      </c>
      <c r="AC49" s="178">
        <v>156</v>
      </c>
      <c r="AD49" s="178">
        <v>30</v>
      </c>
      <c r="AE49" s="178">
        <v>10</v>
      </c>
      <c r="AF49" s="178">
        <v>104</v>
      </c>
      <c r="AG49" s="178">
        <v>64</v>
      </c>
      <c r="AH49" s="263">
        <v>16</v>
      </c>
      <c r="AI49" s="178">
        <v>236</v>
      </c>
      <c r="AJ49" s="178">
        <v>100</v>
      </c>
      <c r="AK49" s="178">
        <v>185</v>
      </c>
      <c r="AL49" s="178">
        <v>129</v>
      </c>
      <c r="AM49" s="178">
        <v>33</v>
      </c>
      <c r="AN49" s="178">
        <v>85</v>
      </c>
      <c r="AO49" s="178">
        <v>131</v>
      </c>
      <c r="AP49" s="178">
        <v>182</v>
      </c>
      <c r="AQ49" s="844">
        <v>0</v>
      </c>
      <c r="AR49" s="264">
        <v>3295</v>
      </c>
      <c r="AS49" s="179">
        <v>592</v>
      </c>
      <c r="AT49" s="265">
        <v>149</v>
      </c>
      <c r="AU49" s="180">
        <v>2587</v>
      </c>
      <c r="AV49" s="178">
        <v>6</v>
      </c>
      <c r="AW49" s="181">
        <v>0</v>
      </c>
      <c r="AX49" s="171">
        <v>6629</v>
      </c>
      <c r="AY49" s="202">
        <v>272</v>
      </c>
      <c r="AZ49" s="183">
        <v>4622</v>
      </c>
      <c r="BA49" s="986">
        <v>11523</v>
      </c>
      <c r="BB49" s="845"/>
    </row>
    <row r="50" spans="1:54" ht="24" customHeight="1" thickBot="1">
      <c r="A50" s="846" t="s">
        <v>11</v>
      </c>
      <c r="B50" s="123">
        <f>SUM(B6:B49)</f>
        <v>1474</v>
      </c>
      <c r="C50" s="124">
        <f>SUM(C6:C49)</f>
        <v>0</v>
      </c>
      <c r="D50" s="124">
        <f>SUM(D6:D49)</f>
        <v>0</v>
      </c>
      <c r="E50" s="125">
        <f t="shared" ref="E50:AX50" si="3">SUM(E6:E49)</f>
        <v>968</v>
      </c>
      <c r="F50" s="125">
        <f t="shared" si="3"/>
        <v>44</v>
      </c>
      <c r="G50" s="125">
        <f t="shared" si="3"/>
        <v>60</v>
      </c>
      <c r="H50" s="125">
        <f t="shared" si="3"/>
        <v>44</v>
      </c>
      <c r="I50" s="125">
        <f t="shared" si="3"/>
        <v>13</v>
      </c>
      <c r="J50" s="125">
        <f>SUM(J6:J49)</f>
        <v>5</v>
      </c>
      <c r="K50" s="125">
        <f t="shared" si="3"/>
        <v>484</v>
      </c>
      <c r="L50" s="125">
        <f t="shared" si="3"/>
        <v>45</v>
      </c>
      <c r="M50" s="125">
        <f t="shared" si="3"/>
        <v>402</v>
      </c>
      <c r="N50" s="125">
        <f t="shared" si="3"/>
        <v>64</v>
      </c>
      <c r="O50" s="125">
        <f t="shared" si="3"/>
        <v>36</v>
      </c>
      <c r="P50" s="125">
        <f t="shared" si="3"/>
        <v>189</v>
      </c>
      <c r="Q50" s="125">
        <f t="shared" si="3"/>
        <v>139</v>
      </c>
      <c r="R50" s="125">
        <f t="shared" si="3"/>
        <v>20</v>
      </c>
      <c r="S50" s="125">
        <f t="shared" si="3"/>
        <v>19</v>
      </c>
      <c r="T50" s="125">
        <f t="shared" si="3"/>
        <v>23</v>
      </c>
      <c r="U50" s="125">
        <f>SUM(U6:U49)</f>
        <v>0</v>
      </c>
      <c r="V50" s="125">
        <f t="shared" si="3"/>
        <v>270</v>
      </c>
      <c r="W50" s="125">
        <f t="shared" si="3"/>
        <v>846</v>
      </c>
      <c r="X50" s="125">
        <f t="shared" si="3"/>
        <v>473</v>
      </c>
      <c r="Y50" s="125">
        <f t="shared" si="3"/>
        <v>81</v>
      </c>
      <c r="Z50" s="125">
        <f t="shared" si="3"/>
        <v>356</v>
      </c>
      <c r="AA50" s="125">
        <f t="shared" si="3"/>
        <v>264</v>
      </c>
      <c r="AB50" s="125">
        <f t="shared" si="3"/>
        <v>454</v>
      </c>
      <c r="AC50" s="125">
        <f t="shared" si="3"/>
        <v>626</v>
      </c>
      <c r="AD50" s="125">
        <f t="shared" si="3"/>
        <v>117</v>
      </c>
      <c r="AE50" s="125">
        <f t="shared" si="3"/>
        <v>63</v>
      </c>
      <c r="AF50" s="125">
        <f t="shared" si="3"/>
        <v>290</v>
      </c>
      <c r="AG50" s="125">
        <f>SUM(AG6:AG49)</f>
        <v>108</v>
      </c>
      <c r="AH50" s="130">
        <f t="shared" si="3"/>
        <v>16</v>
      </c>
      <c r="AI50" s="125">
        <f t="shared" si="3"/>
        <v>496</v>
      </c>
      <c r="AJ50" s="125">
        <f t="shared" si="3"/>
        <v>273</v>
      </c>
      <c r="AK50" s="125">
        <f t="shared" si="3"/>
        <v>318</v>
      </c>
      <c r="AL50" s="125">
        <f t="shared" si="3"/>
        <v>556</v>
      </c>
      <c r="AM50" s="125">
        <f t="shared" si="3"/>
        <v>190</v>
      </c>
      <c r="AN50" s="125">
        <f t="shared" si="3"/>
        <v>227</v>
      </c>
      <c r="AO50" s="125">
        <f t="shared" si="3"/>
        <v>432</v>
      </c>
      <c r="AP50" s="125">
        <f t="shared" si="3"/>
        <v>580</v>
      </c>
      <c r="AQ50" s="78">
        <f>SUM(AQ6:AQ49)</f>
        <v>1166</v>
      </c>
      <c r="AR50" s="126">
        <f t="shared" si="3"/>
        <v>12231</v>
      </c>
      <c r="AS50" s="124">
        <f t="shared" si="3"/>
        <v>1706</v>
      </c>
      <c r="AT50" s="125">
        <f t="shared" si="3"/>
        <v>241</v>
      </c>
      <c r="AU50" s="127">
        <f t="shared" si="3"/>
        <v>3793</v>
      </c>
      <c r="AV50" s="125">
        <f t="shared" si="3"/>
        <v>53</v>
      </c>
      <c r="AW50" s="128">
        <f t="shared" si="3"/>
        <v>0</v>
      </c>
      <c r="AX50" s="126">
        <f t="shared" si="3"/>
        <v>18024</v>
      </c>
      <c r="AY50" s="123">
        <f>SUM(AY6:AY49)</f>
        <v>9990</v>
      </c>
      <c r="AZ50" s="78">
        <f>SUM(AZ6:AZ49)</f>
        <v>7706</v>
      </c>
      <c r="BA50" s="987">
        <f>SUM(BA6:BA49)</f>
        <v>35720</v>
      </c>
      <c r="BB50" s="847"/>
    </row>
    <row r="52" spans="1:54">
      <c r="AY52" s="848"/>
    </row>
  </sheetData>
  <mergeCells count="53">
    <mergeCell ref="BB3:BB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M3:M5"/>
    <mergeCell ref="N3:N5"/>
    <mergeCell ref="O3:O5"/>
    <mergeCell ref="P3:P5"/>
    <mergeCell ref="Q3:Q5"/>
    <mergeCell ref="R3:R5"/>
    <mergeCell ref="S3:S5"/>
    <mergeCell ref="T3:T5"/>
    <mergeCell ref="V3:V5"/>
    <mergeCell ref="W3:W5"/>
    <mergeCell ref="X3:X5"/>
    <mergeCell ref="Y3:Y5"/>
    <mergeCell ref="Z3:Z5"/>
    <mergeCell ref="U3:U5"/>
    <mergeCell ref="AA3:AA5"/>
    <mergeCell ref="AB3:AB5"/>
    <mergeCell ref="AC3:AC5"/>
    <mergeCell ref="AD3:AD5"/>
    <mergeCell ref="AE3:AE5"/>
    <mergeCell ref="AF3:AF5"/>
    <mergeCell ref="AG3:AG5"/>
    <mergeCell ref="AH3:AH5"/>
    <mergeCell ref="AI3:AI5"/>
    <mergeCell ref="AJ3:AJ5"/>
    <mergeCell ref="AK3:AK5"/>
    <mergeCell ref="AL3:AL5"/>
    <mergeCell ref="AM3:AM5"/>
    <mergeCell ref="AN3:AN5"/>
    <mergeCell ref="AO3:AO5"/>
    <mergeCell ref="AP3:AP5"/>
    <mergeCell ref="AQ3:AQ5"/>
    <mergeCell ref="AR3:AR5"/>
    <mergeCell ref="AY3:AY5"/>
    <mergeCell ref="AZ3:AZ5"/>
    <mergeCell ref="BA3:BA5"/>
    <mergeCell ref="AS3:AS5"/>
    <mergeCell ref="AT3:AT5"/>
    <mergeCell ref="AU3:AU5"/>
    <mergeCell ref="AV3:AV5"/>
    <mergeCell ref="AW3:AW5"/>
    <mergeCell ref="AX3:AX5"/>
  </mergeCells>
  <phoneticPr fontId="2"/>
  <pageMargins left="0.78740157480314965" right="0.78740157480314965" top="0.78740157480314965" bottom="0.78740157480314965" header="0.51181102362204722" footer="0.51181102362204722"/>
  <pageSetup paperSize="9" scale="60" firstPageNumber="54" fitToWidth="2" orientation="portrait" useFirstPageNumber="1" r:id="rId1"/>
  <headerFooter alignWithMargins="0">
    <oddFooter>&amp;C&amp;"ＭＳ 明朝,標準"&amp;20&amp;P</oddFooter>
  </headerFooter>
  <rowBreaks count="1" manualBreakCount="1">
    <brk id="8" max="52" man="1"/>
  </rowBreaks>
  <colBreaks count="3" manualBreakCount="3">
    <brk id="4" max="49" man="1"/>
    <brk id="31" max="49" man="1"/>
    <brk id="33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14</vt:i4>
      </vt:variant>
      <vt:variant>
        <vt:lpstr>名前付き一覧</vt:lpstr>
      </vt:variant>
      <vt:variant>
        <vt:i4>15</vt:i4>
      </vt:variant>
    </vt:vector>
  </HeadingPairs>
  <TitlesOfParts>
    <vt:vector size="29" baseType="lpstr">
      <vt:lpstr>貸出サービス概況</vt:lpstr>
      <vt:lpstr>蔵書Ⅰ</vt:lpstr>
      <vt:lpstr>蔵書Ⅱ</vt:lpstr>
      <vt:lpstr>受入図書冊数</vt:lpstr>
      <vt:lpstr>視聴覚資料</vt:lpstr>
      <vt:lpstr>個人登録・個人貸出Ⅰ</vt:lpstr>
      <vt:lpstr>個人貸出Ⅱ</vt:lpstr>
      <vt:lpstr>自動車図書館等</vt:lpstr>
      <vt:lpstr>レファレンス</vt:lpstr>
      <vt:lpstr>視聴覚利用</vt:lpstr>
      <vt:lpstr>コンピュータ</vt:lpstr>
      <vt:lpstr>R７年度決算</vt:lpstr>
      <vt:lpstr>R８年度予算</vt:lpstr>
      <vt:lpstr>〇相互貸借</vt:lpstr>
      <vt:lpstr>〇相互貸借!Print_Area</vt:lpstr>
      <vt:lpstr>'R７年度決算'!Print_Area</vt:lpstr>
      <vt:lpstr>'R８年度予算'!Print_Area</vt:lpstr>
      <vt:lpstr>コンピュータ!Print_Area</vt:lpstr>
      <vt:lpstr>レファレンス!Print_Area</vt:lpstr>
      <vt:lpstr>個人貸出Ⅱ!Print_Area</vt:lpstr>
      <vt:lpstr>個人登録・個人貸出Ⅰ!Print_Area</vt:lpstr>
      <vt:lpstr>視聴覚資料!Print_Area</vt:lpstr>
      <vt:lpstr>視聴覚利用!Print_Area</vt:lpstr>
      <vt:lpstr>自動車図書館等!Print_Area</vt:lpstr>
      <vt:lpstr>受入図書冊数!Print_Area</vt:lpstr>
      <vt:lpstr>蔵書Ⅰ!Print_Area</vt:lpstr>
      <vt:lpstr>蔵書Ⅱ!Print_Area</vt:lpstr>
      <vt:lpstr>貸出サービス概況!Print_Area</vt:lpstr>
      <vt:lpstr>受入図書冊数!Print_Titles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 文子６３</dc:creator>
  <cp:lastModifiedBy>（図）福島 義明</cp:lastModifiedBy>
  <cp:lastPrinted>2026-10-16T08:14:58Z</cp:lastPrinted>
  <dcterms:created xsi:type="dcterms:W3CDTF">2006-05-25T06:21:51Z</dcterms:created>
  <dcterms:modified xsi:type="dcterms:W3CDTF">2026-10-27T06:58:31Z</dcterms:modified>
</cp:coreProperties>
</file>