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関口裕子\01群馬県の図書館\01統計「群馬県の図書館」\群馬県の図書館2021（関口）\編集作業\冊子\本紙\"/>
    </mc:Choice>
  </mc:AlternateContent>
  <bookViews>
    <workbookView xWindow="0" yWindow="0" windowWidth="19560" windowHeight="7365" tabRatio="766" firstSheet="1" activeTab="9"/>
  </bookViews>
  <sheets>
    <sheet name="貸出サービス概況" sheetId="18" r:id="rId1"/>
    <sheet name="蔵書Ⅰ" sheetId="19" r:id="rId2"/>
    <sheet name="蔵書Ⅱ" sheetId="20" r:id="rId3"/>
    <sheet name="受入図書冊数" sheetId="21" r:id="rId4"/>
    <sheet name="視聴覚資料" sheetId="22" r:id="rId5"/>
    <sheet name="個人登録" sheetId="23" r:id="rId6"/>
    <sheet name="個人貸出Ⅰ" sheetId="24" r:id="rId7"/>
    <sheet name="個人貸出Ⅱ" sheetId="25" r:id="rId8"/>
    <sheet name="自動車図書館等" sheetId="26" r:id="rId9"/>
    <sheet name="レファレンス" sheetId="27" r:id="rId10"/>
    <sheet name="視聴覚利用" sheetId="28" r:id="rId11"/>
    <sheet name="コンピュータ" sheetId="29" r:id="rId12"/>
    <sheet name="R2年度決算" sheetId="30" r:id="rId13"/>
    <sheet name="R3年度予算" sheetId="31" r:id="rId14"/>
    <sheet name="相互貸借" sheetId="32" r:id="rId15"/>
  </sheets>
  <definedNames>
    <definedName name="_xlnm.Print_Area" localSheetId="12">'R2年度決算'!$A$1:$P$53</definedName>
    <definedName name="_xlnm.Print_Area" localSheetId="13">'R3年度予算'!$A$1:$R$53</definedName>
    <definedName name="_xlnm.Print_Area" localSheetId="11">コンピュータ!$A$1:$T$52</definedName>
    <definedName name="_xlnm.Print_Area" localSheetId="9">レファレンス!$A$1:$Z$51</definedName>
    <definedName name="_xlnm.Print_Area" localSheetId="6">個人貸出Ⅰ!$A$1:$S$51</definedName>
    <definedName name="_xlnm.Print_Area" localSheetId="7">個人貸出Ⅱ!$A$1:$N$51</definedName>
    <definedName name="_xlnm.Print_Area" localSheetId="5">個人登録!$A$1:$P$51</definedName>
    <definedName name="_xlnm.Print_Area" localSheetId="4">視聴覚資料!$A$1:$V$51</definedName>
    <definedName name="_xlnm.Print_Area" localSheetId="10">視聴覚利用!$A$1:$N$51</definedName>
    <definedName name="_xlnm.Print_Area" localSheetId="8">自動車図書館等!$A$1:$N$51</definedName>
    <definedName name="_xlnm.Print_Area" localSheetId="3">受入図書冊数!$A$1:$X$59</definedName>
    <definedName name="_xlnm.Print_Area" localSheetId="14">相互貸借!$A$1:$BB$50</definedName>
    <definedName name="_xlnm.Print_Area" localSheetId="1">蔵書Ⅰ!$A$1:$S$59</definedName>
    <definedName name="_xlnm.Print_Area" localSheetId="2">蔵書Ⅱ!$A$1:$P$51</definedName>
    <definedName name="_xlnm.Print_Area" localSheetId="0">貸出サービス概況!$A$1:$AA$60</definedName>
  </definedNames>
  <calcPr calcId="162913"/>
</workbook>
</file>

<file path=xl/calcChain.xml><?xml version="1.0" encoding="utf-8"?>
<calcChain xmlns="http://schemas.openxmlformats.org/spreadsheetml/2006/main">
  <c r="AZ47" i="32" l="1"/>
  <c r="AZ45" i="32"/>
  <c r="AZ12" i="32"/>
  <c r="Q57" i="19"/>
  <c r="Z57" i="18"/>
  <c r="AQ49" i="32"/>
  <c r="AZ49" i="32" s="1"/>
  <c r="AQ48" i="32"/>
  <c r="AZ48" i="32" s="1"/>
  <c r="AQ46" i="32"/>
  <c r="AZ46" i="32" s="1"/>
  <c r="AQ45" i="32"/>
  <c r="AQ44" i="32"/>
  <c r="AZ44" i="32" s="1"/>
  <c r="AQ43" i="32"/>
  <c r="AZ43" i="32" s="1"/>
  <c r="AQ42" i="32"/>
  <c r="AZ42" i="32" s="1"/>
  <c r="AQ41" i="32"/>
  <c r="AZ41" i="32" s="1"/>
  <c r="AQ40" i="32"/>
  <c r="AZ40" i="32" s="1"/>
  <c r="AQ39" i="32"/>
  <c r="AZ39" i="32" s="1"/>
  <c r="AQ38" i="32"/>
  <c r="AZ38" i="32" s="1"/>
  <c r="AQ37" i="32"/>
  <c r="AZ37" i="32" s="1"/>
  <c r="AQ36" i="32"/>
  <c r="AZ36" i="32" s="1"/>
  <c r="AQ35" i="32"/>
  <c r="AZ35" i="32" s="1"/>
  <c r="AQ34" i="32"/>
  <c r="AZ34" i="32" s="1"/>
  <c r="AQ33" i="32"/>
  <c r="AZ33" i="32" s="1"/>
  <c r="AQ32" i="32"/>
  <c r="AZ32" i="32" s="1"/>
  <c r="AQ31" i="32"/>
  <c r="AZ31" i="32" s="1"/>
  <c r="AQ30" i="32"/>
  <c r="AZ30" i="32" s="1"/>
  <c r="AQ29" i="32"/>
  <c r="AZ29" i="32" s="1"/>
  <c r="AQ28" i="32"/>
  <c r="AZ28" i="32" s="1"/>
  <c r="AQ27" i="32"/>
  <c r="AZ27" i="32" s="1"/>
  <c r="AQ26" i="32"/>
  <c r="AZ26" i="32" s="1"/>
  <c r="AQ25" i="32"/>
  <c r="AZ25" i="32" s="1"/>
  <c r="AQ24" i="32"/>
  <c r="AZ24" i="32" s="1"/>
  <c r="AQ23" i="32"/>
  <c r="AZ23" i="32" s="1"/>
  <c r="AQ22" i="32"/>
  <c r="AZ22" i="32" s="1"/>
  <c r="AQ21" i="32"/>
  <c r="AZ21" i="32" s="1"/>
  <c r="AQ20" i="32"/>
  <c r="AZ20" i="32" s="1"/>
  <c r="AQ19" i="32"/>
  <c r="AZ19" i="32" s="1"/>
  <c r="AQ18" i="32"/>
  <c r="AZ18" i="32" s="1"/>
  <c r="AQ17" i="32"/>
  <c r="AZ17" i="32" s="1"/>
  <c r="AQ16" i="32"/>
  <c r="AZ16" i="32" s="1"/>
  <c r="AQ15" i="32"/>
  <c r="AZ15" i="32" s="1"/>
  <c r="AQ14" i="32"/>
  <c r="AZ14" i="32" s="1"/>
  <c r="AQ13" i="32"/>
  <c r="AZ13" i="32" s="1"/>
  <c r="AQ12" i="32"/>
  <c r="AQ11" i="32"/>
  <c r="AZ11" i="32" s="1"/>
  <c r="AQ10" i="32"/>
  <c r="AZ10" i="32" s="1"/>
  <c r="AQ9" i="32"/>
  <c r="AZ9" i="32" s="1"/>
  <c r="AQ8" i="32"/>
  <c r="AZ8" i="32" s="1"/>
  <c r="AQ7" i="32"/>
  <c r="AZ7" i="32" s="1"/>
  <c r="AQ6" i="32"/>
  <c r="AZ6" i="32" s="1"/>
  <c r="F58" i="19"/>
  <c r="X46" i="27"/>
  <c r="L46" i="23"/>
  <c r="K46" i="23"/>
  <c r="R50" i="24"/>
  <c r="B46" i="28"/>
  <c r="C46" i="28"/>
  <c r="D46" i="28"/>
  <c r="E46" i="28"/>
  <c r="G46" i="28"/>
  <c r="H46" i="28"/>
  <c r="I46" i="28"/>
  <c r="J46" i="28"/>
  <c r="K46" i="28"/>
  <c r="L46" i="28"/>
  <c r="M46" i="28"/>
  <c r="B58" i="30"/>
  <c r="C54" i="18"/>
  <c r="U50" i="32"/>
  <c r="L46" i="26"/>
  <c r="M46" i="26"/>
  <c r="K46" i="26"/>
  <c r="F46" i="28"/>
  <c r="U46" i="27"/>
  <c r="U51" i="27" s="1"/>
  <c r="D46" i="25"/>
  <c r="D51" i="25" s="1"/>
  <c r="G46" i="25"/>
  <c r="C46" i="24"/>
  <c r="E46" i="24"/>
  <c r="F46" i="24"/>
  <c r="G46" i="24"/>
  <c r="I46" i="24"/>
  <c r="J46" i="24"/>
  <c r="K46" i="24"/>
  <c r="M46" i="24"/>
  <c r="N46" i="24"/>
  <c r="O46" i="24"/>
  <c r="Q46" i="24"/>
  <c r="R46" i="24"/>
  <c r="B46" i="24"/>
  <c r="B51" i="24" s="1"/>
  <c r="C46" i="22"/>
  <c r="D46" i="22"/>
  <c r="E46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S46" i="22"/>
  <c r="T46" i="22"/>
  <c r="U46" i="22"/>
  <c r="B46" i="22"/>
  <c r="O46" i="20"/>
  <c r="S50" i="27"/>
  <c r="S46" i="27"/>
  <c r="S51" i="27" s="1"/>
  <c r="T2" i="22"/>
  <c r="I2" i="22"/>
  <c r="D58" i="18"/>
  <c r="BA1" i="32"/>
  <c r="T1" i="29"/>
  <c r="N1" i="28"/>
  <c r="Z1" i="27"/>
  <c r="N1" i="26"/>
  <c r="N1" i="25"/>
  <c r="S1" i="24"/>
  <c r="P1" i="23"/>
  <c r="X1" i="21"/>
  <c r="P1" i="20"/>
  <c r="M46" i="23"/>
  <c r="AY50" i="32"/>
  <c r="AX50" i="32"/>
  <c r="AW50" i="32"/>
  <c r="AV50" i="32"/>
  <c r="AU50" i="32"/>
  <c r="AT50" i="32"/>
  <c r="AS50" i="32"/>
  <c r="AR50" i="32"/>
  <c r="AP50" i="32"/>
  <c r="AO50" i="32"/>
  <c r="AN50" i="32"/>
  <c r="AM50" i="32"/>
  <c r="AL50" i="32"/>
  <c r="AK50" i="32"/>
  <c r="AJ50" i="32"/>
  <c r="AI50" i="32"/>
  <c r="AH50" i="32"/>
  <c r="AG50" i="32"/>
  <c r="AF50" i="32"/>
  <c r="AE50" i="32"/>
  <c r="AD50" i="32"/>
  <c r="AC50" i="32"/>
  <c r="AB50" i="32"/>
  <c r="AA50" i="32"/>
  <c r="Z50" i="32"/>
  <c r="Y50" i="32"/>
  <c r="X50" i="32"/>
  <c r="W50" i="32"/>
  <c r="V50" i="32"/>
  <c r="T50" i="32"/>
  <c r="S50" i="32"/>
  <c r="R50" i="32"/>
  <c r="Q50" i="32"/>
  <c r="P50" i="32"/>
  <c r="O50" i="32"/>
  <c r="N50" i="32"/>
  <c r="M50" i="32"/>
  <c r="L50" i="32"/>
  <c r="K50" i="32"/>
  <c r="J50" i="32"/>
  <c r="I50" i="32"/>
  <c r="H50" i="32"/>
  <c r="G50" i="32"/>
  <c r="F50" i="32"/>
  <c r="E50" i="32"/>
  <c r="D50" i="32"/>
  <c r="C50" i="32"/>
  <c r="B50" i="32"/>
  <c r="O52" i="31"/>
  <c r="N52" i="31"/>
  <c r="M52" i="31"/>
  <c r="L52" i="31"/>
  <c r="K52" i="31"/>
  <c r="J52" i="31"/>
  <c r="I52" i="31"/>
  <c r="H52" i="31"/>
  <c r="G52" i="31"/>
  <c r="F52" i="31"/>
  <c r="E52" i="31"/>
  <c r="D52" i="31"/>
  <c r="C52" i="31"/>
  <c r="B52" i="31"/>
  <c r="O48" i="31"/>
  <c r="N48" i="31"/>
  <c r="M48" i="31"/>
  <c r="L48" i="31"/>
  <c r="K48" i="31"/>
  <c r="J48" i="31"/>
  <c r="I48" i="31"/>
  <c r="I53" i="31" s="1"/>
  <c r="H48" i="31"/>
  <c r="G48" i="31"/>
  <c r="F48" i="31"/>
  <c r="E48" i="31"/>
  <c r="E53" i="31" s="1"/>
  <c r="D48" i="31"/>
  <c r="C48" i="31"/>
  <c r="O3" i="31"/>
  <c r="O52" i="30"/>
  <c r="N52" i="30"/>
  <c r="M52" i="30"/>
  <c r="L52" i="30"/>
  <c r="L53" i="30" s="1"/>
  <c r="K52" i="30"/>
  <c r="J52" i="30"/>
  <c r="I52" i="30"/>
  <c r="H52" i="30"/>
  <c r="G52" i="30"/>
  <c r="F52" i="30"/>
  <c r="E52" i="30"/>
  <c r="D52" i="30"/>
  <c r="D53" i="30" s="1"/>
  <c r="C52" i="30"/>
  <c r="B52" i="30"/>
  <c r="N48" i="30"/>
  <c r="M48" i="30"/>
  <c r="L48" i="30"/>
  <c r="K48" i="30"/>
  <c r="J48" i="30"/>
  <c r="I48" i="30"/>
  <c r="H48" i="30"/>
  <c r="G48" i="30"/>
  <c r="F48" i="30"/>
  <c r="E48" i="30"/>
  <c r="D48" i="30"/>
  <c r="C48" i="30"/>
  <c r="C53" i="30" s="1"/>
  <c r="S50" i="29"/>
  <c r="R50" i="29"/>
  <c r="Q50" i="29"/>
  <c r="P50" i="29"/>
  <c r="O50" i="29"/>
  <c r="M50" i="29"/>
  <c r="L50" i="29"/>
  <c r="K50" i="29"/>
  <c r="S46" i="29"/>
  <c r="S51" i="29" s="1"/>
  <c r="R46" i="29"/>
  <c r="R51" i="29" s="1"/>
  <c r="Q46" i="29"/>
  <c r="Q51" i="29" s="1"/>
  <c r="P46" i="29"/>
  <c r="P51" i="29"/>
  <c r="O46" i="29"/>
  <c r="O51" i="29" s="1"/>
  <c r="M46" i="29"/>
  <c r="L46" i="29"/>
  <c r="K46" i="29"/>
  <c r="M50" i="28"/>
  <c r="M51" i="28" s="1"/>
  <c r="L50" i="28"/>
  <c r="L51" i="28" s="1"/>
  <c r="K50" i="28"/>
  <c r="J50" i="28"/>
  <c r="I50" i="28"/>
  <c r="I51" i="28" s="1"/>
  <c r="H50" i="28"/>
  <c r="H51" i="28" s="1"/>
  <c r="G50" i="28"/>
  <c r="G51" i="28" s="1"/>
  <c r="F50" i="28"/>
  <c r="F51" i="28" s="1"/>
  <c r="E50" i="28"/>
  <c r="E51" i="28" s="1"/>
  <c r="D50" i="28"/>
  <c r="D51" i="28" s="1"/>
  <c r="C50" i="28"/>
  <c r="C51" i="28" s="1"/>
  <c r="B50" i="28"/>
  <c r="Y50" i="27"/>
  <c r="X50" i="27"/>
  <c r="W50" i="27"/>
  <c r="V50" i="27"/>
  <c r="U50" i="27"/>
  <c r="Q50" i="27"/>
  <c r="O50" i="27"/>
  <c r="L50" i="27"/>
  <c r="K50" i="27"/>
  <c r="J50" i="27"/>
  <c r="I50" i="27"/>
  <c r="H50" i="27"/>
  <c r="G50" i="27"/>
  <c r="F50" i="27"/>
  <c r="E50" i="27"/>
  <c r="D50" i="27"/>
  <c r="C50" i="27"/>
  <c r="B50" i="27"/>
  <c r="Y46" i="27"/>
  <c r="Y51" i="27" s="1"/>
  <c r="W46" i="27"/>
  <c r="V46" i="27"/>
  <c r="Q46" i="27"/>
  <c r="O46" i="27"/>
  <c r="L46" i="27"/>
  <c r="L51" i="27" s="1"/>
  <c r="K46" i="27"/>
  <c r="K51" i="27" s="1"/>
  <c r="J46" i="27"/>
  <c r="I46" i="27"/>
  <c r="I51" i="27" s="1"/>
  <c r="H46" i="27"/>
  <c r="G46" i="27"/>
  <c r="F46" i="27"/>
  <c r="E46" i="27"/>
  <c r="D46" i="27"/>
  <c r="C46" i="27"/>
  <c r="C51" i="27" s="1"/>
  <c r="B46" i="27"/>
  <c r="M50" i="26"/>
  <c r="M51" i="26" s="1"/>
  <c r="L50" i="26"/>
  <c r="L51" i="26" s="1"/>
  <c r="K50" i="26"/>
  <c r="J50" i="26"/>
  <c r="I50" i="26"/>
  <c r="I51" i="26" s="1"/>
  <c r="G50" i="26"/>
  <c r="E50" i="26"/>
  <c r="D50" i="26"/>
  <c r="C50" i="26"/>
  <c r="J46" i="26"/>
  <c r="I46" i="26"/>
  <c r="G46" i="26"/>
  <c r="E46" i="26"/>
  <c r="D46" i="26"/>
  <c r="C46" i="26"/>
  <c r="M50" i="25"/>
  <c r="L50" i="25"/>
  <c r="K50" i="25"/>
  <c r="J50" i="25"/>
  <c r="I50" i="25"/>
  <c r="H50" i="25"/>
  <c r="G50" i="25"/>
  <c r="G51" i="25" s="1"/>
  <c r="F50" i="25"/>
  <c r="E50" i="25"/>
  <c r="D50" i="25"/>
  <c r="C50" i="25"/>
  <c r="B50" i="25"/>
  <c r="L46" i="25"/>
  <c r="L51" i="25" s="1"/>
  <c r="I46" i="25"/>
  <c r="I51" i="25" s="1"/>
  <c r="H46" i="25"/>
  <c r="F46" i="25"/>
  <c r="E46" i="25"/>
  <c r="E51" i="25" s="1"/>
  <c r="C46" i="25"/>
  <c r="B46" i="25"/>
  <c r="Q50" i="24"/>
  <c r="Q51" i="24" s="1"/>
  <c r="P50" i="24"/>
  <c r="P51" i="24" s="1"/>
  <c r="O50" i="24"/>
  <c r="N50" i="24"/>
  <c r="N51" i="24" s="1"/>
  <c r="M50" i="24"/>
  <c r="M51" i="24" s="1"/>
  <c r="L50" i="24"/>
  <c r="L51" i="24" s="1"/>
  <c r="K50" i="24"/>
  <c r="K51" i="24" s="1"/>
  <c r="J50" i="24"/>
  <c r="I50" i="24"/>
  <c r="I51" i="24" s="1"/>
  <c r="H50" i="24"/>
  <c r="H51" i="24" s="1"/>
  <c r="G50" i="24"/>
  <c r="G51" i="24"/>
  <c r="F50" i="24"/>
  <c r="F51" i="24" s="1"/>
  <c r="E50" i="24"/>
  <c r="D50" i="24"/>
  <c r="C50" i="24"/>
  <c r="C51" i="24"/>
  <c r="B50" i="24"/>
  <c r="M50" i="23"/>
  <c r="L50" i="23"/>
  <c r="L51" i="23" s="1"/>
  <c r="K50" i="23"/>
  <c r="K51" i="23" s="1"/>
  <c r="J50" i="23"/>
  <c r="I50" i="23"/>
  <c r="H50" i="23"/>
  <c r="G50" i="23"/>
  <c r="F50" i="23"/>
  <c r="E50" i="23"/>
  <c r="D50" i="23"/>
  <c r="C50" i="23"/>
  <c r="B50" i="23"/>
  <c r="J46" i="23"/>
  <c r="J51" i="23" s="1"/>
  <c r="I46" i="23"/>
  <c r="H46" i="23"/>
  <c r="G46" i="23"/>
  <c r="G51" i="23" s="1"/>
  <c r="F46" i="23"/>
  <c r="E46" i="23"/>
  <c r="E51" i="23" s="1"/>
  <c r="D46" i="23"/>
  <c r="C46" i="23"/>
  <c r="C51" i="23" s="1"/>
  <c r="B46" i="23"/>
  <c r="U50" i="22"/>
  <c r="U51" i="22" s="1"/>
  <c r="T50" i="22"/>
  <c r="S50" i="22"/>
  <c r="S51" i="22" s="1"/>
  <c r="R50" i="22"/>
  <c r="Q50" i="22"/>
  <c r="P50" i="22"/>
  <c r="P51" i="22" s="1"/>
  <c r="O50" i="22"/>
  <c r="O51" i="22" s="1"/>
  <c r="N50" i="22"/>
  <c r="N51" i="22" s="1"/>
  <c r="M50" i="22"/>
  <c r="M51" i="22" s="1"/>
  <c r="L50" i="22"/>
  <c r="K50" i="22"/>
  <c r="K51" i="22" s="1"/>
  <c r="J50" i="22"/>
  <c r="J51" i="22" s="1"/>
  <c r="I50" i="22"/>
  <c r="H50" i="22"/>
  <c r="H51" i="22" s="1"/>
  <c r="G50" i="22"/>
  <c r="G51" i="22" s="1"/>
  <c r="F50" i="22"/>
  <c r="F51" i="22" s="1"/>
  <c r="E50" i="22"/>
  <c r="E51" i="22"/>
  <c r="D50" i="22"/>
  <c r="C50" i="22"/>
  <c r="C51" i="22" s="1"/>
  <c r="B50" i="22"/>
  <c r="B51" i="22" s="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V54" i="21"/>
  <c r="V59" i="21" s="1"/>
  <c r="U54" i="21"/>
  <c r="T54" i="21"/>
  <c r="S54" i="21"/>
  <c r="S59" i="21" s="1"/>
  <c r="R54" i="21"/>
  <c r="I54" i="21"/>
  <c r="H54" i="21"/>
  <c r="G54" i="21"/>
  <c r="G59" i="21" s="1"/>
  <c r="F54" i="21"/>
  <c r="E54" i="21"/>
  <c r="P54" i="21"/>
  <c r="O54" i="21"/>
  <c r="N54" i="21"/>
  <c r="M54" i="21"/>
  <c r="L54" i="21"/>
  <c r="J54" i="21"/>
  <c r="O50" i="20"/>
  <c r="N50" i="20"/>
  <c r="M50" i="20"/>
  <c r="L50" i="20"/>
  <c r="K50" i="20"/>
  <c r="K51" i="20" s="1"/>
  <c r="J50" i="20"/>
  <c r="I50" i="20"/>
  <c r="H50" i="20"/>
  <c r="G50" i="20"/>
  <c r="F50" i="20"/>
  <c r="E50" i="20"/>
  <c r="D50" i="20"/>
  <c r="C50" i="20"/>
  <c r="B50" i="20"/>
  <c r="N46" i="20"/>
  <c r="M46" i="20"/>
  <c r="L46" i="20"/>
  <c r="K46" i="20"/>
  <c r="J46" i="20"/>
  <c r="I46" i="20"/>
  <c r="H46" i="20"/>
  <c r="G46" i="20"/>
  <c r="F46" i="20"/>
  <c r="F51" i="20" s="1"/>
  <c r="E46" i="20"/>
  <c r="D46" i="20"/>
  <c r="D51" i="20" s="1"/>
  <c r="C46" i="20"/>
  <c r="C51" i="20"/>
  <c r="B46" i="20"/>
  <c r="P58" i="19"/>
  <c r="O58" i="19"/>
  <c r="N58" i="19"/>
  <c r="M58" i="19"/>
  <c r="L58" i="19"/>
  <c r="K58" i="19"/>
  <c r="J58" i="19"/>
  <c r="I58" i="19"/>
  <c r="H58" i="19"/>
  <c r="G58" i="19"/>
  <c r="E58" i="19"/>
  <c r="D58" i="19"/>
  <c r="D59" i="19" s="1"/>
  <c r="C58" i="19"/>
  <c r="N54" i="19"/>
  <c r="P54" i="19"/>
  <c r="H54" i="19"/>
  <c r="H59" i="19" s="1"/>
  <c r="D54" i="19"/>
  <c r="L54" i="19"/>
  <c r="K54" i="19"/>
  <c r="I54" i="19"/>
  <c r="Y58" i="18"/>
  <c r="Y59" i="18" s="1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I59" i="18" s="1"/>
  <c r="H58" i="18"/>
  <c r="G58" i="18"/>
  <c r="F58" i="18"/>
  <c r="E58" i="18"/>
  <c r="Y54" i="18"/>
  <c r="N54" i="18"/>
  <c r="E54" i="18"/>
  <c r="E59" i="18"/>
  <c r="X54" i="18"/>
  <c r="Q54" i="18"/>
  <c r="Q59" i="18" s="1"/>
  <c r="I54" i="18"/>
  <c r="D54" i="18"/>
  <c r="D59" i="18" s="1"/>
  <c r="S54" i="18"/>
  <c r="O54" i="18"/>
  <c r="O59" i="18"/>
  <c r="J54" i="18"/>
  <c r="H54" i="18"/>
  <c r="G54" i="18"/>
  <c r="G59" i="18"/>
  <c r="F54" i="18"/>
  <c r="B48" i="31"/>
  <c r="O48" i="30"/>
  <c r="O53" i="30" s="1"/>
  <c r="B48" i="30"/>
  <c r="K46" i="25"/>
  <c r="C54" i="19"/>
  <c r="Q54" i="19" s="1"/>
  <c r="R51" i="22"/>
  <c r="K54" i="21"/>
  <c r="K59" i="21" s="1"/>
  <c r="W54" i="21"/>
  <c r="C54" i="21"/>
  <c r="Q54" i="21"/>
  <c r="D54" i="21"/>
  <c r="D59" i="21" s="1"/>
  <c r="N53" i="31"/>
  <c r="B53" i="31"/>
  <c r="N53" i="30"/>
  <c r="G53" i="31"/>
  <c r="G53" i="30"/>
  <c r="K53" i="30"/>
  <c r="J46" i="25"/>
  <c r="M46" i="25"/>
  <c r="P46" i="24"/>
  <c r="H46" i="24"/>
  <c r="D46" i="24"/>
  <c r="K51" i="26"/>
  <c r="L54" i="18"/>
  <c r="T54" i="18"/>
  <c r="T59" i="18" s="1"/>
  <c r="K54" i="18"/>
  <c r="R54" i="18"/>
  <c r="P54" i="18"/>
  <c r="W54" i="18"/>
  <c r="M54" i="18"/>
  <c r="M59" i="18" s="1"/>
  <c r="U54" i="18"/>
  <c r="U59" i="18"/>
  <c r="V54" i="18"/>
  <c r="Z54" i="18" s="1"/>
  <c r="G54" i="19"/>
  <c r="E54" i="19"/>
  <c r="M54" i="19"/>
  <c r="F54" i="19"/>
  <c r="J54" i="19"/>
  <c r="O54" i="19"/>
  <c r="O59" i="19"/>
  <c r="M53" i="31"/>
  <c r="H53" i="30"/>
  <c r="J51" i="28"/>
  <c r="E51" i="24"/>
  <c r="M51" i="23"/>
  <c r="O51" i="20"/>
  <c r="G51" i="27"/>
  <c r="H53" i="31" l="1"/>
  <c r="L53" i="31"/>
  <c r="B51" i="28"/>
  <c r="K51" i="28"/>
  <c r="H51" i="27"/>
  <c r="V51" i="27"/>
  <c r="X51" i="27"/>
  <c r="J51" i="26"/>
  <c r="D51" i="26"/>
  <c r="E51" i="26"/>
  <c r="G51" i="26"/>
  <c r="K51" i="25"/>
  <c r="O51" i="24"/>
  <c r="J51" i="24"/>
  <c r="F51" i="23"/>
  <c r="I51" i="22"/>
  <c r="Q51" i="22"/>
  <c r="D51" i="22"/>
  <c r="L51" i="22"/>
  <c r="T51" i="22"/>
  <c r="H59" i="21"/>
  <c r="P59" i="21"/>
  <c r="O59" i="21"/>
  <c r="I59" i="21"/>
  <c r="Q59" i="21"/>
  <c r="J59" i="21"/>
  <c r="R59" i="21"/>
  <c r="C59" i="21"/>
  <c r="E51" i="20"/>
  <c r="L51" i="20"/>
  <c r="M51" i="20"/>
  <c r="N51" i="20"/>
  <c r="B51" i="20"/>
  <c r="I51" i="20"/>
  <c r="J51" i="20"/>
  <c r="J59" i="19"/>
  <c r="K59" i="19"/>
  <c r="C59" i="19"/>
  <c r="L59" i="19"/>
  <c r="H59" i="18"/>
  <c r="P59" i="18"/>
  <c r="J59" i="18"/>
  <c r="R59" i="18"/>
  <c r="K59" i="18"/>
  <c r="B53" i="30"/>
  <c r="J53" i="30"/>
  <c r="C53" i="31"/>
  <c r="J53" i="31"/>
  <c r="D53" i="31"/>
  <c r="K53" i="31"/>
  <c r="F59" i="19"/>
  <c r="K51" i="29"/>
  <c r="E53" i="30"/>
  <c r="M53" i="30"/>
  <c r="L51" i="29"/>
  <c r="F53" i="30"/>
  <c r="F53" i="31"/>
  <c r="M51" i="29"/>
  <c r="O53" i="31"/>
  <c r="R51" i="24"/>
  <c r="X59" i="18"/>
  <c r="W59" i="21"/>
  <c r="F51" i="25"/>
  <c r="W51" i="27"/>
  <c r="H51" i="23"/>
  <c r="B51" i="27"/>
  <c r="M59" i="19"/>
  <c r="I51" i="23"/>
  <c r="N59" i="19"/>
  <c r="B51" i="23"/>
  <c r="D51" i="24"/>
  <c r="B51" i="25"/>
  <c r="D51" i="27"/>
  <c r="G59" i="19"/>
  <c r="L59" i="21"/>
  <c r="T59" i="21"/>
  <c r="C51" i="25"/>
  <c r="E51" i="27"/>
  <c r="O51" i="27"/>
  <c r="F59" i="18"/>
  <c r="N59" i="18"/>
  <c r="V59" i="18"/>
  <c r="P59" i="19"/>
  <c r="G51" i="20"/>
  <c r="E59" i="21"/>
  <c r="M59" i="21"/>
  <c r="U59" i="21"/>
  <c r="D51" i="23"/>
  <c r="F51" i="27"/>
  <c r="Q51" i="27"/>
  <c r="H51" i="25"/>
  <c r="J51" i="27"/>
  <c r="S59" i="18"/>
  <c r="L59" i="18"/>
  <c r="E59" i="19"/>
  <c r="J51" i="25"/>
  <c r="W59" i="18"/>
  <c r="I59" i="19"/>
  <c r="H51" i="20"/>
  <c r="F59" i="21"/>
  <c r="N59" i="21"/>
  <c r="M51" i="25"/>
  <c r="C51" i="26"/>
  <c r="I53" i="30"/>
  <c r="AQ50" i="32"/>
  <c r="AZ50" i="32"/>
</calcChain>
</file>

<file path=xl/comments1.xml><?xml version="1.0" encoding="utf-8"?>
<comments xmlns="http://schemas.openxmlformats.org/spreadsheetml/2006/main">
  <authors>
    <author>h21inf119</author>
  </authors>
  <commentList>
    <comment ref="N4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不明＋総計＝35085
</t>
        </r>
      </text>
    </comment>
  </commentList>
</comments>
</file>

<file path=xl/comments2.xml><?xml version="1.0" encoding="utf-8"?>
<comments xmlns="http://schemas.openxmlformats.org/spreadsheetml/2006/main">
  <authors>
    <author>赤石 信行１３</author>
  </authors>
  <commentList>
    <comment ref="P51" authorId="0" shapeId="0">
      <text>
        <r>
          <rPr>
            <sz val="9"/>
            <color indexed="81"/>
            <rFont val="ＭＳ Ｐゴシック"/>
            <family val="3"/>
            <charset val="128"/>
          </rPr>
          <t>131,820／751,120,000　歳入歳出予算の総額</t>
        </r>
      </text>
    </comment>
    <comment ref="Q51" authorId="0" shapeId="0">
      <text>
        <r>
          <rPr>
            <sz val="9"/>
            <color indexed="81"/>
            <rFont val="ＭＳ Ｐゴシック"/>
            <family val="3"/>
            <charset val="128"/>
          </rPr>
          <t>131,820／166,709,834　予算書の教育費の総額</t>
        </r>
      </text>
    </comment>
  </commentList>
</comments>
</file>

<file path=xl/sharedStrings.xml><?xml version="1.0" encoding="utf-8"?>
<sst xmlns="http://schemas.openxmlformats.org/spreadsheetml/2006/main" count="2672" uniqueCount="654">
  <si>
    <t>館 名</t>
    <rPh sb="0" eb="1">
      <t>カン</t>
    </rPh>
    <rPh sb="2" eb="3">
      <t>ナ</t>
    </rPh>
    <phoneticPr fontId="2"/>
  </si>
  <si>
    <t>　全　蔵　書　冊　数         (冊)</t>
    <rPh sb="1" eb="2">
      <t>ゼン</t>
    </rPh>
    <rPh sb="3" eb="4">
      <t>ゾウショ</t>
    </rPh>
    <rPh sb="5" eb="6">
      <t>ゾウショ</t>
    </rPh>
    <rPh sb="7" eb="8">
      <t>サツ</t>
    </rPh>
    <rPh sb="9" eb="10">
      <t>スウ</t>
    </rPh>
    <rPh sb="20" eb="21">
      <t>サツ</t>
    </rPh>
    <phoneticPr fontId="2"/>
  </si>
  <si>
    <t>（冊）</t>
    <rPh sb="1" eb="2">
      <t>サツ</t>
    </rPh>
    <phoneticPr fontId="2"/>
  </si>
  <si>
    <t>備　考</t>
  </si>
  <si>
    <t>自動車図書館</t>
    <rPh sb="0" eb="3">
      <t>ジドウシャ</t>
    </rPh>
    <rPh sb="3" eb="6">
      <t>トショカン</t>
    </rPh>
    <phoneticPr fontId="2"/>
  </si>
  <si>
    <t>分室・サービスポイント</t>
    <rPh sb="0" eb="2">
      <t>ブンシツ</t>
    </rPh>
    <phoneticPr fontId="2"/>
  </si>
  <si>
    <t>その他</t>
    <rPh sb="2" eb="3">
      <t>タ</t>
    </rPh>
    <phoneticPr fontId="2"/>
  </si>
  <si>
    <t>　うち開架冊数</t>
    <rPh sb="3" eb="5">
      <t>カイカ</t>
    </rPh>
    <rPh sb="5" eb="6">
      <t>サツ</t>
    </rPh>
    <rPh sb="6" eb="7">
      <t>スウ</t>
    </rPh>
    <phoneticPr fontId="2"/>
  </si>
  <si>
    <t>うち紙芝居</t>
    <rPh sb="2" eb="5">
      <t>カミシバイ</t>
    </rPh>
    <phoneticPr fontId="2"/>
  </si>
  <si>
    <t>一般</t>
    <rPh sb="0" eb="2">
      <t>イッパン</t>
    </rPh>
    <phoneticPr fontId="2"/>
  </si>
  <si>
    <t>児童</t>
    <rPh sb="0" eb="2">
      <t>ジドウ</t>
    </rPh>
    <phoneticPr fontId="2"/>
  </si>
  <si>
    <t>合計</t>
    <rPh sb="0" eb="2">
      <t>ゴウケイ</t>
    </rPh>
    <phoneticPr fontId="2"/>
  </si>
  <si>
    <t>奉仕人口</t>
    <rPh sb="0" eb="2">
      <t>ホウシ</t>
    </rPh>
    <rPh sb="2" eb="4">
      <t>ジンコウ</t>
    </rPh>
    <phoneticPr fontId="2"/>
  </si>
  <si>
    <t xml:space="preserve">  本　館　用　一　般　図　書　　</t>
    <rPh sb="6" eb="7">
      <t>ヨウ</t>
    </rPh>
    <rPh sb="8" eb="9">
      <t>イチ</t>
    </rPh>
    <rPh sb="10" eb="11">
      <t>パン</t>
    </rPh>
    <rPh sb="12" eb="13">
      <t>ズ</t>
    </rPh>
    <rPh sb="14" eb="15">
      <t>ショ</t>
    </rPh>
    <phoneticPr fontId="2"/>
  </si>
  <si>
    <t xml:space="preserve"> 総       記</t>
    <rPh sb="1" eb="10">
      <t>ソウキ</t>
    </rPh>
    <phoneticPr fontId="2"/>
  </si>
  <si>
    <t>年間受入冊数</t>
    <rPh sb="0" eb="2">
      <t>ネンカン</t>
    </rPh>
    <rPh sb="2" eb="4">
      <t>ウケイレ</t>
    </rPh>
    <rPh sb="4" eb="5">
      <t>サツ</t>
    </rPh>
    <rPh sb="5" eb="6">
      <t>スウ</t>
    </rPh>
    <phoneticPr fontId="2"/>
  </si>
  <si>
    <t>(冊)</t>
    <rPh sb="1" eb="2">
      <t>サツ</t>
    </rPh>
    <phoneticPr fontId="2"/>
  </si>
  <si>
    <t>年間除籍冊数（含移管）</t>
    <rPh sb="0" eb="2">
      <t>ネンカン</t>
    </rPh>
    <rPh sb="2" eb="4">
      <t>ジョセキ</t>
    </rPh>
    <rPh sb="4" eb="5">
      <t>サツ</t>
    </rPh>
    <rPh sb="5" eb="6">
      <t>スウ</t>
    </rPh>
    <rPh sb="7" eb="8">
      <t>フク</t>
    </rPh>
    <rPh sb="8" eb="10">
      <t>イカン</t>
    </rPh>
    <phoneticPr fontId="2"/>
  </si>
  <si>
    <t>年間受入雑誌種数</t>
  </si>
  <si>
    <t>年間受入新聞種数</t>
  </si>
  <si>
    <t>備  考</t>
    <rPh sb="0" eb="4">
      <t>ビコウ</t>
    </rPh>
    <phoneticPr fontId="2"/>
  </si>
  <si>
    <t>　本館奉仕用</t>
    <rPh sb="1" eb="3">
      <t>ホンカン</t>
    </rPh>
    <rPh sb="3" eb="5">
      <t>ホウシ</t>
    </rPh>
    <rPh sb="5" eb="6">
      <t>ヨウ</t>
    </rPh>
    <phoneticPr fontId="2"/>
  </si>
  <si>
    <t>その他２</t>
    <rPh sb="0" eb="3">
      <t>ソノタ</t>
    </rPh>
    <phoneticPr fontId="2"/>
  </si>
  <si>
    <t>　合計</t>
    <rPh sb="1" eb="3">
      <t>ゴウケイ</t>
    </rPh>
    <phoneticPr fontId="2"/>
  </si>
  <si>
    <t>(点)</t>
    <rPh sb="1" eb="2">
      <t>テン</t>
    </rPh>
    <phoneticPr fontId="2"/>
  </si>
  <si>
    <t xml:space="preserve">  年　間　受  入　点　数</t>
    <rPh sb="2" eb="5">
      <t>ネンカン</t>
    </rPh>
    <rPh sb="6" eb="10">
      <t>ウケイ</t>
    </rPh>
    <rPh sb="11" eb="14">
      <t>テンスウ</t>
    </rPh>
    <phoneticPr fontId="2"/>
  </si>
  <si>
    <t>備 考</t>
    <rPh sb="0" eb="3">
      <t>ビコウ</t>
    </rPh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</si>
  <si>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</si>
  <si>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</si>
  <si>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</si>
  <si>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</si>
  <si>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  Ｄ</t>
    <phoneticPr fontId="2"/>
  </si>
  <si>
    <t>DVD</t>
    <phoneticPr fontId="2"/>
  </si>
  <si>
    <t>合  計</t>
    <rPh sb="0" eb="4">
      <t>ゴウケイ</t>
    </rPh>
    <phoneticPr fontId="2"/>
  </si>
  <si>
    <t>(人)</t>
    <rPh sb="1" eb="2">
      <t>ニン</t>
    </rPh>
    <phoneticPr fontId="2"/>
  </si>
  <si>
    <t>開館日数</t>
    <rPh sb="0" eb="2">
      <t>カイカン</t>
    </rPh>
    <rPh sb="2" eb="4">
      <t>ニッスウ</t>
    </rPh>
    <phoneticPr fontId="2"/>
  </si>
  <si>
    <t>（点）</t>
    <rPh sb="1" eb="2">
      <t>テン</t>
    </rPh>
    <phoneticPr fontId="2"/>
  </si>
  <si>
    <t>個人貸出</t>
    <rPh sb="0" eb="2">
      <t>コジン</t>
    </rPh>
    <rPh sb="2" eb="4">
      <t>カシダシ</t>
    </rPh>
    <phoneticPr fontId="2"/>
  </si>
  <si>
    <t>本　館</t>
    <rPh sb="0" eb="3">
      <t>ホンカン</t>
    </rPh>
    <phoneticPr fontId="2"/>
  </si>
  <si>
    <t>分室 ・サービスポイント</t>
    <rPh sb="0" eb="2">
      <t>ブンシツ</t>
    </rPh>
    <phoneticPr fontId="2"/>
  </si>
  <si>
    <t>合　計</t>
    <rPh sb="0" eb="3">
      <t>ゴウケイ</t>
    </rPh>
    <phoneticPr fontId="2"/>
  </si>
  <si>
    <t>うち自治体内登録者</t>
    <rPh sb="2" eb="5">
      <t>ジチタイ</t>
    </rPh>
    <rPh sb="5" eb="6">
      <t>ナイ</t>
    </rPh>
    <rPh sb="6" eb="9">
      <t>トウロクシャ</t>
    </rPh>
    <phoneticPr fontId="2"/>
  </si>
  <si>
    <t>相互貸借</t>
    <rPh sb="0" eb="2">
      <t>ソウゴ</t>
    </rPh>
    <rPh sb="2" eb="4">
      <t>タイシャク</t>
    </rPh>
    <phoneticPr fontId="2"/>
  </si>
  <si>
    <t>点数 ／</t>
    <rPh sb="0" eb="1">
      <t>テン</t>
    </rPh>
    <rPh sb="1" eb="2">
      <t>スウ</t>
    </rPh>
    <phoneticPr fontId="2"/>
  </si>
  <si>
    <t>(日)</t>
    <rPh sb="1" eb="2">
      <t>ニチ</t>
    </rPh>
    <phoneticPr fontId="2"/>
  </si>
  <si>
    <t>本  館</t>
    <rPh sb="0" eb="4">
      <t>ホンカン</t>
    </rPh>
    <phoneticPr fontId="2"/>
  </si>
  <si>
    <t>自動車</t>
    <rPh sb="0" eb="3">
      <t>ジドウシャ</t>
    </rPh>
    <phoneticPr fontId="2"/>
  </si>
  <si>
    <t>貸出数</t>
    <rPh sb="0" eb="2">
      <t>カシダシ</t>
    </rPh>
    <rPh sb="2" eb="3">
      <t>スウ</t>
    </rPh>
    <phoneticPr fontId="2"/>
  </si>
  <si>
    <t xml:space="preserve">  一  般</t>
    <rPh sb="2" eb="6">
      <t>イッパン</t>
    </rPh>
    <phoneticPr fontId="2"/>
  </si>
  <si>
    <t xml:space="preserve">  学  生</t>
    <rPh sb="2" eb="6">
      <t>ガクセイ</t>
    </rPh>
    <phoneticPr fontId="2"/>
  </si>
  <si>
    <t xml:space="preserve">  児  童</t>
    <rPh sb="2" eb="6">
      <t>ジドウ</t>
    </rPh>
    <phoneticPr fontId="2"/>
  </si>
  <si>
    <t xml:space="preserve">  合   計</t>
    <rPh sb="2" eb="7">
      <t>ゴウケイ</t>
    </rPh>
    <phoneticPr fontId="2"/>
  </si>
  <si>
    <t>備  考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</si>
  <si>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</si>
  <si>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</si>
  <si>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</si>
  <si>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  計</t>
    <rPh sb="0" eb="4">
      <t>ソウケイ</t>
    </rPh>
    <phoneticPr fontId="2"/>
  </si>
  <si>
    <t>宗教哲学</t>
    <rPh sb="0" eb="2">
      <t>シュウキョウ</t>
    </rPh>
    <rPh sb="2" eb="4">
      <t>テツガク</t>
    </rPh>
    <phoneticPr fontId="2"/>
  </si>
  <si>
    <t>歴史地理</t>
    <rPh sb="0" eb="2">
      <t>レキシ</t>
    </rPh>
    <rPh sb="2" eb="4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</si>
  <si>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</si>
  <si>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</si>
  <si>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技術工学</t>
    <rPh sb="0" eb="2">
      <t>ギジュツ</t>
    </rPh>
    <rPh sb="2" eb="4">
      <t>コウガク</t>
    </rPh>
    <phoneticPr fontId="2"/>
  </si>
  <si>
    <t>産　業</t>
    <rPh sb="0" eb="3">
      <t>サンギョウ</t>
    </rPh>
    <phoneticPr fontId="2"/>
  </si>
  <si>
    <t>郷土資料</t>
    <rPh sb="0" eb="2">
      <t>キョウド</t>
    </rPh>
    <rPh sb="2" eb="4">
      <t>シリョウ</t>
    </rPh>
    <phoneticPr fontId="2"/>
  </si>
  <si>
    <t>児   童</t>
    <rPh sb="0" eb="5">
      <t>ジドウ</t>
    </rPh>
    <phoneticPr fontId="2"/>
  </si>
  <si>
    <t>紙芝居</t>
    <rPh sb="0" eb="3">
      <t>カミシバイ</t>
    </rPh>
    <phoneticPr fontId="2"/>
  </si>
  <si>
    <t>雑誌等</t>
    <rPh sb="0" eb="2">
      <t>ザッシ</t>
    </rPh>
    <rPh sb="2" eb="3">
      <t>トウ</t>
    </rPh>
    <phoneticPr fontId="2"/>
  </si>
  <si>
    <t xml:space="preserve">   児  童</t>
    <rPh sb="3" eb="7">
      <t>ジドウ</t>
    </rPh>
    <phoneticPr fontId="2"/>
  </si>
  <si>
    <t xml:space="preserve">  合  計</t>
    <rPh sb="2" eb="6">
      <t>ゴウケイ</t>
    </rPh>
    <phoneticPr fontId="2"/>
  </si>
  <si>
    <t xml:space="preserve">    自　動　車  図  書  館</t>
    <rPh sb="4" eb="9">
      <t>ジドウシャ</t>
    </rPh>
    <rPh sb="11" eb="18">
      <t>トショカン</t>
    </rPh>
    <phoneticPr fontId="2"/>
  </si>
  <si>
    <t>分室、ＳＰ</t>
    <rPh sb="0" eb="2">
      <t>ブンシツ</t>
    </rPh>
    <phoneticPr fontId="2"/>
  </si>
  <si>
    <t xml:space="preserve"> 団体貸出</t>
    <rPh sb="1" eb="3">
      <t>ダンタイ</t>
    </rPh>
    <rPh sb="3" eb="5">
      <t>カシダシ</t>
    </rPh>
    <phoneticPr fontId="2"/>
  </si>
  <si>
    <t xml:space="preserve"> </t>
    <phoneticPr fontId="2"/>
  </si>
  <si>
    <t>自動車図書館車名</t>
    <rPh sb="0" eb="3">
      <t>ジドウシャ</t>
    </rPh>
    <rPh sb="3" eb="6">
      <t>トショカン</t>
    </rPh>
    <rPh sb="6" eb="7">
      <t>シャ</t>
    </rPh>
    <rPh sb="7" eb="8">
      <t>ナ</t>
    </rPh>
    <phoneticPr fontId="2"/>
  </si>
  <si>
    <t>台数</t>
    <rPh sb="0" eb="2">
      <t>ダイスウ</t>
    </rPh>
    <phoneticPr fontId="2"/>
  </si>
  <si>
    <t>乗務員</t>
    <rPh sb="0" eb="3">
      <t>ジョウムイン</t>
    </rPh>
    <phoneticPr fontId="2"/>
  </si>
  <si>
    <t>積載図書冊数</t>
    <rPh sb="0" eb="2">
      <t>セキサイ</t>
    </rPh>
    <rPh sb="2" eb="4">
      <t>トショ</t>
    </rPh>
    <rPh sb="4" eb="5">
      <t>サツ</t>
    </rPh>
    <rPh sb="5" eb="6">
      <t>スウ</t>
    </rPh>
    <phoneticPr fontId="2"/>
  </si>
  <si>
    <t>巡回間隔</t>
    <rPh sb="0" eb="2">
      <t>ジュンカイ</t>
    </rPh>
    <rPh sb="2" eb="4">
      <t>カンカク</t>
    </rPh>
    <phoneticPr fontId="2"/>
  </si>
  <si>
    <t xml:space="preserve"> 巡回対象地域</t>
    <rPh sb="1" eb="3">
      <t>ジュンカイ</t>
    </rPh>
    <rPh sb="3" eb="5">
      <t>タイショウ</t>
    </rPh>
    <rPh sb="5" eb="7">
      <t>チイキ</t>
    </rPh>
    <phoneticPr fontId="2"/>
  </si>
  <si>
    <t>貸出冊数</t>
    <rPh sb="0" eb="2">
      <t>カシダシ</t>
    </rPh>
    <rPh sb="2" eb="3">
      <t>サツ</t>
    </rPh>
    <rPh sb="3" eb="4">
      <t>スウ</t>
    </rPh>
    <phoneticPr fontId="2"/>
  </si>
  <si>
    <t>団体数</t>
    <rPh sb="0" eb="2">
      <t>ダンタイ</t>
    </rPh>
    <rPh sb="2" eb="3">
      <t>スウ</t>
    </rPh>
    <phoneticPr fontId="2"/>
  </si>
  <si>
    <t>貸出回数</t>
    <rPh sb="0" eb="2">
      <t>カシダシ</t>
    </rPh>
    <rPh sb="2" eb="4">
      <t>カイスウ</t>
    </rPh>
    <phoneticPr fontId="2"/>
  </si>
  <si>
    <t>(台)</t>
    <rPh sb="1" eb="2">
      <t>ダイ</t>
    </rPh>
    <phoneticPr fontId="2"/>
  </si>
  <si>
    <t>（ｎ日に一度）</t>
    <rPh sb="2" eb="3">
      <t>ヒ</t>
    </rPh>
    <rPh sb="4" eb="6">
      <t>イチド</t>
    </rPh>
    <phoneticPr fontId="2"/>
  </si>
  <si>
    <t>合計（冊）</t>
    <rPh sb="0" eb="2">
      <t>ゴウケイ</t>
    </rPh>
    <rPh sb="3" eb="4">
      <t>サツ</t>
    </rPh>
    <phoneticPr fontId="2"/>
  </si>
  <si>
    <t>(団体)</t>
    <rPh sb="1" eb="3">
      <t>ダンタイ</t>
    </rPh>
    <phoneticPr fontId="2"/>
  </si>
  <si>
    <t>(回)</t>
    <rPh sb="1" eb="2">
      <t>カイ</t>
    </rPh>
    <phoneticPr fontId="2"/>
  </si>
  <si>
    <t>マイクロフィルム・フィッシュ複写</t>
    <rPh sb="14" eb="16">
      <t>フクシャ</t>
    </rPh>
    <phoneticPr fontId="2"/>
  </si>
  <si>
    <t>CD-ROM等電子出版物複写</t>
    <rPh sb="6" eb="7">
      <t>トウ</t>
    </rPh>
    <rPh sb="7" eb="9">
      <t>デンシ</t>
    </rPh>
    <rPh sb="9" eb="12">
      <t>シュッパンブツ</t>
    </rPh>
    <rPh sb="12" eb="14">
      <t>フクシャ</t>
    </rPh>
    <phoneticPr fontId="2"/>
  </si>
  <si>
    <t>備   考</t>
    <rPh sb="0" eb="5">
      <t>ビコウ</t>
    </rPh>
    <phoneticPr fontId="2"/>
  </si>
  <si>
    <t>受付件数</t>
    <rPh sb="0" eb="2">
      <t>ウケツケ</t>
    </rPh>
    <rPh sb="2" eb="4">
      <t>ケンスウ</t>
    </rPh>
    <phoneticPr fontId="2"/>
  </si>
  <si>
    <t>　受付区分</t>
    <rPh sb="1" eb="3">
      <t>ウケツケ</t>
    </rPh>
    <rPh sb="3" eb="5">
      <t>クブン</t>
    </rPh>
    <phoneticPr fontId="2"/>
  </si>
  <si>
    <t>(件)</t>
    <rPh sb="1" eb="2">
      <t>ケン</t>
    </rPh>
    <phoneticPr fontId="2"/>
  </si>
  <si>
    <t>複写料金（白黒）</t>
    <rPh sb="0" eb="2">
      <t>フクシャ</t>
    </rPh>
    <rPh sb="2" eb="4">
      <t>リョウキン</t>
    </rPh>
    <rPh sb="5" eb="7">
      <t>シロクロ</t>
    </rPh>
    <phoneticPr fontId="2"/>
  </si>
  <si>
    <t>カラー複写料金</t>
    <rPh sb="3" eb="5">
      <t>フクシャ</t>
    </rPh>
    <rPh sb="5" eb="7">
      <t>リョウキン</t>
    </rPh>
    <phoneticPr fontId="2"/>
  </si>
  <si>
    <t>コピー枚数</t>
    <rPh sb="3" eb="5">
      <t>マイスウ</t>
    </rPh>
    <phoneticPr fontId="2"/>
  </si>
  <si>
    <t>コピー料金</t>
    <rPh sb="3" eb="5">
      <t>リョウキン</t>
    </rPh>
    <phoneticPr fontId="2"/>
  </si>
  <si>
    <t>　購  入</t>
    <rPh sb="1" eb="5">
      <t>コウニュウ</t>
    </rPh>
    <phoneticPr fontId="2"/>
  </si>
  <si>
    <t xml:space="preserve">　口   頭 </t>
    <rPh sb="1" eb="6">
      <t>コウトウ</t>
    </rPh>
    <phoneticPr fontId="2"/>
  </si>
  <si>
    <t>　電   話</t>
    <rPh sb="1" eb="6">
      <t>デンワ</t>
    </rPh>
    <phoneticPr fontId="2"/>
  </si>
  <si>
    <t>　文   書</t>
    <rPh sb="1" eb="6">
      <t>ブンショ</t>
    </rPh>
    <phoneticPr fontId="2"/>
  </si>
  <si>
    <t>利用案内</t>
    <rPh sb="0" eb="2">
      <t>リヨウ</t>
    </rPh>
    <rPh sb="2" eb="4">
      <t>アンナイ</t>
    </rPh>
    <phoneticPr fontId="2"/>
  </si>
  <si>
    <t>調査相談</t>
    <rPh sb="0" eb="2">
      <t>チョウサ</t>
    </rPh>
    <rPh sb="2" eb="4">
      <t>ソウダン</t>
    </rPh>
    <phoneticPr fontId="2"/>
  </si>
  <si>
    <t>　専  任</t>
    <rPh sb="1" eb="5">
      <t>センニン</t>
    </rPh>
    <phoneticPr fontId="2"/>
  </si>
  <si>
    <t>　兼  任</t>
    <rPh sb="1" eb="5">
      <t>ケンニン</t>
    </rPh>
    <phoneticPr fontId="2"/>
  </si>
  <si>
    <t>(冊・点)</t>
    <rPh sb="1" eb="2">
      <t>サツ</t>
    </rPh>
    <rPh sb="3" eb="4">
      <t>テン</t>
    </rPh>
    <phoneticPr fontId="2"/>
  </si>
  <si>
    <t xml:space="preserve">   (枚)</t>
    <rPh sb="4" eb="5">
      <t>マイ</t>
    </rPh>
    <phoneticPr fontId="2"/>
  </si>
  <si>
    <t>(円/1枚)</t>
    <rPh sb="1" eb="2">
      <t>エン</t>
    </rPh>
    <rPh sb="4" eb="5">
      <t>マイ</t>
    </rPh>
    <phoneticPr fontId="2"/>
  </si>
  <si>
    <t>(枚)</t>
    <rPh sb="1" eb="2">
      <t>マイ</t>
    </rPh>
    <phoneticPr fontId="2"/>
  </si>
  <si>
    <t>　希  望</t>
    <rPh sb="1" eb="5">
      <t>キボウ</t>
    </rPh>
    <phoneticPr fontId="2"/>
  </si>
  <si>
    <t>借受数</t>
    <rPh sb="0" eb="1">
      <t>シャク</t>
    </rPh>
    <rPh sb="1" eb="2">
      <t>ジュ</t>
    </rPh>
    <rPh sb="2" eb="3">
      <t>スウ</t>
    </rPh>
    <phoneticPr fontId="2"/>
  </si>
  <si>
    <t>分室・ｻｰﾋﾞｽ･ﾎﾟｲﾝﾄ</t>
    <rPh sb="0" eb="2">
      <t>ブンシツ</t>
    </rPh>
    <phoneticPr fontId="2"/>
  </si>
  <si>
    <t>本館</t>
    <rPh sb="0" eb="2">
      <t>ホンカン</t>
    </rPh>
    <phoneticPr fontId="2"/>
  </si>
  <si>
    <t>現行システム稼働年月日</t>
    <rPh sb="0" eb="2">
      <t>ゲンコウ</t>
    </rPh>
    <rPh sb="6" eb="8">
      <t>カドウ</t>
    </rPh>
    <rPh sb="8" eb="11">
      <t>ネンガッピ</t>
    </rPh>
    <phoneticPr fontId="2"/>
  </si>
  <si>
    <t>端末</t>
    <rPh sb="0" eb="2">
      <t>タンマツ</t>
    </rPh>
    <phoneticPr fontId="2"/>
  </si>
  <si>
    <t>導入経費</t>
    <rPh sb="0" eb="2">
      <t>ドウニュウ</t>
    </rPh>
    <rPh sb="2" eb="4">
      <t>ケイヒ</t>
    </rPh>
    <phoneticPr fontId="2"/>
  </si>
  <si>
    <t>蔵書検索</t>
    <rPh sb="0" eb="2">
      <t>ゾウショ</t>
    </rPh>
    <rPh sb="2" eb="4">
      <t>ケンサク</t>
    </rPh>
    <phoneticPr fontId="2"/>
  </si>
  <si>
    <t>予約受付</t>
    <rPh sb="0" eb="2">
      <t>ヨヤク</t>
    </rPh>
    <rPh sb="2" eb="4">
      <t>ウケツケ</t>
    </rPh>
    <phoneticPr fontId="2"/>
  </si>
  <si>
    <t>Ｗｅｂサーバーの所在</t>
    <rPh sb="8" eb="10">
      <t>ショザイ</t>
    </rPh>
    <phoneticPr fontId="2"/>
  </si>
  <si>
    <t>うち利用者開放端末</t>
    <rPh sb="2" eb="5">
      <t>リヨウシャ</t>
    </rPh>
    <rPh sb="5" eb="7">
      <t>カイホウ</t>
    </rPh>
    <rPh sb="7" eb="9">
      <t>タンマツ</t>
    </rPh>
    <phoneticPr fontId="2"/>
  </si>
  <si>
    <t>利用者開放</t>
    <rPh sb="0" eb="3">
      <t>リヨウシャ</t>
    </rPh>
    <rPh sb="3" eb="5">
      <t>カイホウ</t>
    </rPh>
    <phoneticPr fontId="2"/>
  </si>
  <si>
    <t>(千円)</t>
    <rPh sb="1" eb="3">
      <t>センエン</t>
    </rPh>
    <phoneticPr fontId="2"/>
  </si>
  <si>
    <t>図書、ＡＶ</t>
    <rPh sb="0" eb="2">
      <t>トショ</t>
    </rPh>
    <phoneticPr fontId="2"/>
  </si>
  <si>
    <t>端末台数</t>
    <rPh sb="0" eb="2">
      <t>タンマツ</t>
    </rPh>
    <rPh sb="2" eb="4">
      <t>ダイスウ</t>
    </rPh>
    <phoneticPr fontId="2"/>
  </si>
  <si>
    <t>（千円）</t>
  </si>
  <si>
    <t>臨時的経費</t>
    <rPh sb="0" eb="2">
      <t>リンジ</t>
    </rPh>
    <rPh sb="2" eb="3">
      <t>テキ</t>
    </rPh>
    <rPh sb="3" eb="5">
      <t>ケイヒ</t>
    </rPh>
    <phoneticPr fontId="2"/>
  </si>
  <si>
    <t>備     考</t>
  </si>
  <si>
    <t>　資料費</t>
    <rPh sb="1" eb="2">
      <t>シ</t>
    </rPh>
    <rPh sb="2" eb="3">
      <t>リョウ</t>
    </rPh>
    <rPh sb="3" eb="4">
      <t>ヒ</t>
    </rPh>
    <phoneticPr fontId="2"/>
  </si>
  <si>
    <t>図書館費</t>
    <rPh sb="0" eb="3">
      <t>トショカン</t>
    </rPh>
    <rPh sb="3" eb="4">
      <t>ヒ</t>
    </rPh>
    <phoneticPr fontId="2"/>
  </si>
  <si>
    <t>雑誌新聞費</t>
    <rPh sb="0" eb="2">
      <t>ザッシ</t>
    </rPh>
    <rPh sb="2" eb="4">
      <t>シンブン</t>
    </rPh>
    <rPh sb="4" eb="5">
      <t>ヒ</t>
    </rPh>
    <phoneticPr fontId="2"/>
  </si>
  <si>
    <t>視聴覚資料費</t>
    <rPh sb="0" eb="3">
      <t>シチョウカク</t>
    </rPh>
    <rPh sb="3" eb="5">
      <t>シリョウ</t>
    </rPh>
    <rPh sb="5" eb="6">
      <t>ヒ</t>
    </rPh>
    <phoneticPr fontId="2"/>
  </si>
  <si>
    <t>その他の資料費</t>
    <rPh sb="2" eb="3">
      <t>タ</t>
    </rPh>
    <rPh sb="4" eb="7">
      <t>シリョウヒ</t>
    </rPh>
    <phoneticPr fontId="2"/>
  </si>
  <si>
    <t>（千円）</t>
    <rPh sb="1" eb="3">
      <t>センエン</t>
    </rPh>
    <phoneticPr fontId="2"/>
  </si>
  <si>
    <t>うち人件費をのぞく図書館費</t>
    <rPh sb="2" eb="5">
      <t>ジンケンヒ</t>
    </rPh>
    <rPh sb="9" eb="12">
      <t>トショカン</t>
    </rPh>
    <rPh sb="12" eb="13">
      <t>ヒ</t>
    </rPh>
    <phoneticPr fontId="2"/>
  </si>
  <si>
    <t>県市町村費</t>
    <rPh sb="0" eb="1">
      <t>ケン</t>
    </rPh>
    <rPh sb="1" eb="4">
      <t>シチョウソン</t>
    </rPh>
    <rPh sb="4" eb="5">
      <t>ヒ</t>
    </rPh>
    <phoneticPr fontId="2"/>
  </si>
  <si>
    <t>教育費予算</t>
    <rPh sb="0" eb="2">
      <t>キョウイク</t>
    </rPh>
    <rPh sb="2" eb="3">
      <t>ヒ</t>
    </rPh>
    <rPh sb="3" eb="5">
      <t>ヨサン</t>
    </rPh>
    <phoneticPr fontId="2"/>
  </si>
  <si>
    <t>予算に占める</t>
    <rPh sb="0" eb="2">
      <t>ヨサン</t>
    </rPh>
    <rPh sb="3" eb="4">
      <t>シ</t>
    </rPh>
    <phoneticPr fontId="2"/>
  </si>
  <si>
    <t>に占める</t>
    <rPh sb="1" eb="2">
      <t>シ</t>
    </rPh>
    <phoneticPr fontId="2"/>
  </si>
  <si>
    <t>備      考</t>
    <rPh sb="0" eb="8">
      <t>ビコウ</t>
    </rPh>
    <phoneticPr fontId="2"/>
  </si>
  <si>
    <t>割合</t>
    <rPh sb="0" eb="2">
      <t>ワリアイ</t>
    </rPh>
    <phoneticPr fontId="2"/>
  </si>
  <si>
    <t>自動車図書館用資料費</t>
  </si>
  <si>
    <t>分室、S・P用資料費</t>
  </si>
  <si>
    <t>自動車図書館・分室・ｻｰﾋﾞｽﾎﾟｲﾝﾄ・団体貸出</t>
  </si>
  <si>
    <t>群馬</t>
  </si>
  <si>
    <t>新町</t>
  </si>
  <si>
    <t>桐生</t>
  </si>
  <si>
    <t>－</t>
  </si>
  <si>
    <t>榛名</t>
  </si>
  <si>
    <t>-</t>
  </si>
  <si>
    <t>視聴覚資料等所蔵・受入状況</t>
  </si>
  <si>
    <t>本館個人利用登録</t>
  </si>
  <si>
    <t>本館個人貸出Ⅰ</t>
  </si>
  <si>
    <t>本館個人貸出Ⅱ</t>
  </si>
  <si>
    <t>レファレンス等</t>
  </si>
  <si>
    <t>視聴覚資料利用</t>
  </si>
  <si>
    <t>コンピュ－タ・システム</t>
  </si>
  <si>
    <t>複写件数</t>
    <rPh sb="0" eb="2">
      <t>フクシャ</t>
    </rPh>
    <rPh sb="2" eb="4">
      <t>ケンスウ</t>
    </rPh>
    <phoneticPr fontId="2"/>
  </si>
  <si>
    <t>渋川</t>
    <rPh sb="0" eb="2">
      <t>シブカワ</t>
    </rPh>
    <phoneticPr fontId="2"/>
  </si>
  <si>
    <t>小計</t>
    <rPh sb="0" eb="2">
      <t>ショウケイ</t>
    </rPh>
    <phoneticPr fontId="2"/>
  </si>
  <si>
    <t>桐生</t>
    <rPh sb="0" eb="2">
      <t>キリュウ</t>
    </rPh>
    <phoneticPr fontId="2"/>
  </si>
  <si>
    <t>　県内公共図書館間相互貸借状況</t>
    <rPh sb="1" eb="3">
      <t>ケンナイ</t>
    </rPh>
    <rPh sb="3" eb="5">
      <t>コウキョウ</t>
    </rPh>
    <rPh sb="5" eb="9">
      <t>トショカンカン</t>
    </rPh>
    <rPh sb="9" eb="11">
      <t>ソウゴ</t>
    </rPh>
    <rPh sb="11" eb="13">
      <t>タイシャク</t>
    </rPh>
    <rPh sb="13" eb="15">
      <t>ジョウキョウ</t>
    </rPh>
    <phoneticPr fontId="2"/>
  </si>
  <si>
    <t>前橋</t>
    <rPh sb="0" eb="2">
      <t>マエバシ</t>
    </rPh>
    <phoneticPr fontId="2"/>
  </si>
  <si>
    <t>高崎</t>
    <rPh sb="0" eb="2">
      <t>タカサキ</t>
    </rPh>
    <phoneticPr fontId="2"/>
  </si>
  <si>
    <t>箕郷</t>
    <rPh sb="0" eb="2">
      <t>ミサト</t>
    </rPh>
    <phoneticPr fontId="2"/>
  </si>
  <si>
    <t>群馬</t>
    <rPh sb="0" eb="2">
      <t>グンマ</t>
    </rPh>
    <phoneticPr fontId="2"/>
  </si>
  <si>
    <t>新町</t>
    <rPh sb="0" eb="2">
      <t>シンマチ</t>
    </rPh>
    <phoneticPr fontId="2"/>
  </si>
  <si>
    <t>伊勢崎</t>
    <rPh sb="0" eb="3">
      <t>イセサキ</t>
    </rPh>
    <phoneticPr fontId="2"/>
  </si>
  <si>
    <t>沼田</t>
    <rPh sb="0" eb="2">
      <t>ヌマタ</t>
    </rPh>
    <phoneticPr fontId="2"/>
  </si>
  <si>
    <t>館林</t>
    <rPh sb="0" eb="2">
      <t>タテバヤシ</t>
    </rPh>
    <phoneticPr fontId="2"/>
  </si>
  <si>
    <t>藤岡</t>
    <rPh sb="0" eb="2">
      <t>フジオカ</t>
    </rPh>
    <phoneticPr fontId="2"/>
  </si>
  <si>
    <t>富岡</t>
    <rPh sb="0" eb="2">
      <t>トミオカ</t>
    </rPh>
    <phoneticPr fontId="2"/>
  </si>
  <si>
    <t>安中</t>
    <rPh sb="0" eb="2">
      <t>アンナカ</t>
    </rPh>
    <phoneticPr fontId="2"/>
  </si>
  <si>
    <t>榛名</t>
    <rPh sb="0" eb="2">
      <t>ハルナ</t>
    </rPh>
    <phoneticPr fontId="2"/>
  </si>
  <si>
    <t>吉岡</t>
    <rPh sb="0" eb="2">
      <t>ヨシオカ</t>
    </rPh>
    <phoneticPr fontId="2"/>
  </si>
  <si>
    <t>吉井</t>
    <rPh sb="0" eb="2">
      <t>ヨシイ</t>
    </rPh>
    <phoneticPr fontId="2"/>
  </si>
  <si>
    <t>神流</t>
    <rPh sb="0" eb="1">
      <t>カミ</t>
    </rPh>
    <rPh sb="1" eb="2">
      <t>ナガ</t>
    </rPh>
    <phoneticPr fontId="2"/>
  </si>
  <si>
    <t>甘楽</t>
    <rPh sb="0" eb="2">
      <t>カンラ</t>
    </rPh>
    <phoneticPr fontId="2"/>
  </si>
  <si>
    <t>草津</t>
    <rPh sb="0" eb="2">
      <t>クサツ</t>
    </rPh>
    <phoneticPr fontId="2"/>
  </si>
  <si>
    <t>玉村</t>
    <rPh sb="0" eb="2">
      <t>タマムラ</t>
    </rPh>
    <phoneticPr fontId="2"/>
  </si>
  <si>
    <t>明和</t>
    <rPh sb="0" eb="2">
      <t>メイワ</t>
    </rPh>
    <phoneticPr fontId="2"/>
  </si>
  <si>
    <t>千代田</t>
    <rPh sb="0" eb="3">
      <t>チヨダ</t>
    </rPh>
    <phoneticPr fontId="2"/>
  </si>
  <si>
    <t>大泉</t>
    <rPh sb="0" eb="2">
      <t>オオイズミ</t>
    </rPh>
    <phoneticPr fontId="2"/>
  </si>
  <si>
    <t>邑楽</t>
    <rPh sb="0" eb="2">
      <t>オウラ</t>
    </rPh>
    <phoneticPr fontId="2"/>
  </si>
  <si>
    <t>県議会</t>
    <rPh sb="0" eb="3">
      <t>ケンギカイ</t>
    </rPh>
    <phoneticPr fontId="2"/>
  </si>
  <si>
    <t>県立</t>
    <rPh sb="0" eb="2">
      <t>ケンリツ</t>
    </rPh>
    <phoneticPr fontId="2"/>
  </si>
  <si>
    <t>公民館</t>
    <rPh sb="0" eb="3">
      <t>コウミンカン</t>
    </rPh>
    <phoneticPr fontId="2"/>
  </si>
  <si>
    <t>大学</t>
    <rPh sb="0" eb="2">
      <t>ダイガク</t>
    </rPh>
    <phoneticPr fontId="2"/>
  </si>
  <si>
    <t>県外</t>
    <rPh sb="0" eb="2">
      <t>ケンガイ</t>
    </rPh>
    <phoneticPr fontId="2"/>
  </si>
  <si>
    <t>備　　　　　考</t>
    <rPh sb="0" eb="7">
      <t>ビコウ</t>
    </rPh>
    <phoneticPr fontId="2"/>
  </si>
  <si>
    <t>ﾌｨｯｼｭ</t>
    <phoneticPr fontId="2"/>
  </si>
  <si>
    <t>､ﾌｨｯｼｭ</t>
    <phoneticPr fontId="2"/>
  </si>
  <si>
    <t>ＤＶＤ－ＲＯＭ</t>
    <phoneticPr fontId="2"/>
  </si>
  <si>
    <t>受入れ方法による内訳(冊)</t>
    <rPh sb="0" eb="2">
      <t>ウケイ</t>
    </rPh>
    <rPh sb="3" eb="5">
      <t>ホウホウ</t>
    </rPh>
    <rPh sb="8" eb="10">
      <t>ウチワケ</t>
    </rPh>
    <phoneticPr fontId="2"/>
  </si>
  <si>
    <r>
      <t>芸術</t>
    </r>
    <r>
      <rPr>
        <sz val="10"/>
        <rFont val="ＭＳ Ｐ明朝"/>
        <family val="1"/>
        <charset val="128"/>
      </rPr>
      <t>ｽﾎﾟｰﾂ</t>
    </r>
    <rPh sb="0" eb="2">
      <t>ゲイジュツ</t>
    </rPh>
    <phoneticPr fontId="2"/>
  </si>
  <si>
    <t>備    考</t>
    <phoneticPr fontId="2"/>
  </si>
  <si>
    <t>OS</t>
    <phoneticPr fontId="2"/>
  </si>
  <si>
    <t xml:space="preserve">  ソフト</t>
    <phoneticPr fontId="2"/>
  </si>
  <si>
    <t xml:space="preserve">  マーク</t>
    <phoneticPr fontId="2"/>
  </si>
  <si>
    <t>ﾗﾝﾆﾝｸﾞｺｽﾄ</t>
    <phoneticPr fontId="2"/>
  </si>
  <si>
    <t>メーカー</t>
    <phoneticPr fontId="2"/>
  </si>
  <si>
    <t>ホストコンピュータ</t>
    <phoneticPr fontId="2"/>
  </si>
  <si>
    <t>インターネット</t>
    <phoneticPr fontId="2"/>
  </si>
  <si>
    <t>団体</t>
    <rPh sb="0" eb="2">
      <t>ダンタイ</t>
    </rPh>
    <phoneticPr fontId="2"/>
  </si>
  <si>
    <t>　内容区分 (件)</t>
    <rPh sb="1" eb="3">
      <t>ナイヨウ</t>
    </rPh>
    <rPh sb="3" eb="5">
      <t>クブン</t>
    </rPh>
    <phoneticPr fontId="2"/>
  </si>
  <si>
    <t/>
  </si>
  <si>
    <t>借受館</t>
    <rPh sb="0" eb="2">
      <t>カリウケ</t>
    </rPh>
    <rPh sb="2" eb="3">
      <t>カン</t>
    </rPh>
    <phoneticPr fontId="2"/>
  </si>
  <si>
    <t>点字</t>
    <rPh sb="0" eb="2">
      <t>テンジ</t>
    </rPh>
    <phoneticPr fontId="2"/>
  </si>
  <si>
    <t>高校</t>
    <rPh sb="0" eb="2">
      <t>コウコウ</t>
    </rPh>
    <phoneticPr fontId="2"/>
  </si>
  <si>
    <t>尾島</t>
    <rPh sb="0" eb="2">
      <t>オジマ</t>
    </rPh>
    <phoneticPr fontId="2"/>
  </si>
  <si>
    <t>尾島</t>
  </si>
  <si>
    <t>新田</t>
    <rPh sb="0" eb="2">
      <t>ニッタ</t>
    </rPh>
    <phoneticPr fontId="2"/>
  </si>
  <si>
    <t>新田</t>
  </si>
  <si>
    <t>沼田</t>
  </si>
  <si>
    <t>館林</t>
  </si>
  <si>
    <t>渋川</t>
  </si>
  <si>
    <t>北橘</t>
  </si>
  <si>
    <t>藤岡</t>
  </si>
  <si>
    <t>富岡</t>
  </si>
  <si>
    <t>安中</t>
  </si>
  <si>
    <t>笠懸</t>
  </si>
  <si>
    <t>大間々</t>
  </si>
  <si>
    <t>大間々</t>
    <rPh sb="0" eb="3">
      <t>オオママ</t>
    </rPh>
    <phoneticPr fontId="2"/>
  </si>
  <si>
    <t>吉岡</t>
  </si>
  <si>
    <t>吉井</t>
  </si>
  <si>
    <t>神流</t>
  </si>
  <si>
    <t>玉村</t>
  </si>
  <si>
    <t>明和</t>
  </si>
  <si>
    <t>大泉</t>
  </si>
  <si>
    <t>甘楽</t>
  </si>
  <si>
    <t>千代田</t>
  </si>
  <si>
    <t>邑楽</t>
  </si>
  <si>
    <t>県議会</t>
  </si>
  <si>
    <t>点字</t>
  </si>
  <si>
    <t>草津</t>
  </si>
  <si>
    <t>境</t>
  </si>
  <si>
    <t>赤堀</t>
  </si>
  <si>
    <t>赤堀</t>
    <rPh sb="0" eb="2">
      <t>アカボリ</t>
    </rPh>
    <phoneticPr fontId="2"/>
  </si>
  <si>
    <t>あずま</t>
    <phoneticPr fontId="2"/>
  </si>
  <si>
    <t>太田</t>
    <rPh sb="0" eb="2">
      <t>オオタ</t>
    </rPh>
    <phoneticPr fontId="2"/>
  </si>
  <si>
    <t>境</t>
    <rPh sb="0" eb="1">
      <t>サカイ</t>
    </rPh>
    <phoneticPr fontId="2"/>
  </si>
  <si>
    <t>小 計</t>
    <rPh sb="0" eb="1">
      <t>ショウ</t>
    </rPh>
    <rPh sb="2" eb="3">
      <t>ケイ</t>
    </rPh>
    <phoneticPr fontId="2"/>
  </si>
  <si>
    <t>松井田</t>
    <phoneticPr fontId="2"/>
  </si>
  <si>
    <t>合 計</t>
    <rPh sb="0" eb="1">
      <t>ゴウ</t>
    </rPh>
    <rPh sb="2" eb="3">
      <t>ケイ</t>
    </rPh>
    <phoneticPr fontId="2"/>
  </si>
  <si>
    <t>新里</t>
    <rPh sb="0" eb="2">
      <t>ニイサト</t>
    </rPh>
    <phoneticPr fontId="2"/>
  </si>
  <si>
    <t>藪塚</t>
    <rPh sb="0" eb="2">
      <t>ヤブツカ</t>
    </rPh>
    <phoneticPr fontId="2"/>
  </si>
  <si>
    <t>北橘</t>
    <rPh sb="0" eb="2">
      <t>キタタチバナ</t>
    </rPh>
    <phoneticPr fontId="2"/>
  </si>
  <si>
    <t>松井田</t>
    <rPh sb="0" eb="3">
      <t>マツイダ</t>
    </rPh>
    <phoneticPr fontId="2"/>
  </si>
  <si>
    <t>笠懸</t>
    <rPh sb="0" eb="2">
      <t>カサガケ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</si>
  <si>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</si>
  <si>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</si>
  <si>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</si>
  <si>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伊勢崎</t>
    <phoneticPr fontId="2"/>
  </si>
  <si>
    <t>太田</t>
    <phoneticPr fontId="2"/>
  </si>
  <si>
    <t>太田市</t>
    <rPh sb="0" eb="3">
      <t>オオタシ</t>
    </rPh>
    <phoneticPr fontId="2"/>
  </si>
  <si>
    <t>渋川市</t>
    <rPh sb="0" eb="3">
      <t>シブカワシ</t>
    </rPh>
    <phoneticPr fontId="2"/>
  </si>
  <si>
    <t>安中市</t>
    <rPh sb="0" eb="3">
      <t>アンナカシ</t>
    </rPh>
    <phoneticPr fontId="2"/>
  </si>
  <si>
    <t>みどり市</t>
    <rPh sb="3" eb="4">
      <t>シ</t>
    </rPh>
    <phoneticPr fontId="2"/>
  </si>
  <si>
    <t>高崎</t>
    <phoneticPr fontId="2"/>
  </si>
  <si>
    <t>箕郷</t>
    <phoneticPr fontId="2"/>
  </si>
  <si>
    <t>新里</t>
    <phoneticPr fontId="2"/>
  </si>
  <si>
    <t>前橋</t>
    <phoneticPr fontId="2"/>
  </si>
  <si>
    <t>藪塚</t>
    <phoneticPr fontId="2"/>
  </si>
  <si>
    <t>館名</t>
    <rPh sb="0" eb="1">
      <t>カン</t>
    </rPh>
    <rPh sb="1" eb="2">
      <t>メイ</t>
    </rPh>
    <phoneticPr fontId="2"/>
  </si>
  <si>
    <t>県立</t>
  </si>
  <si>
    <t>貸出サービス概況</t>
    <rPh sb="0" eb="2">
      <t>カシダシ</t>
    </rPh>
    <rPh sb="6" eb="8">
      <t>ガイキョウ</t>
    </rPh>
    <phoneticPr fontId="2"/>
  </si>
  <si>
    <t>大泉</t>
    <rPh sb="0" eb="2">
      <t>オオイズミ</t>
    </rPh>
    <phoneticPr fontId="1"/>
  </si>
  <si>
    <t>草津</t>
    <rPh sb="0" eb="2">
      <t>クサツ</t>
    </rPh>
    <phoneticPr fontId="1"/>
  </si>
  <si>
    <t>前橋市</t>
    <rPh sb="2" eb="3">
      <t>シ</t>
    </rPh>
    <phoneticPr fontId="2"/>
  </si>
  <si>
    <t>前橋こ</t>
    <rPh sb="0" eb="2">
      <t>マエバシ</t>
    </rPh>
    <phoneticPr fontId="2"/>
  </si>
  <si>
    <t>うち児童</t>
    <rPh sb="2" eb="4">
      <t>ジドウ</t>
    </rPh>
    <phoneticPr fontId="2"/>
  </si>
  <si>
    <t>前橋分</t>
    <rPh sb="0" eb="2">
      <t>マエバシ</t>
    </rPh>
    <rPh sb="2" eb="3">
      <t>ブン</t>
    </rPh>
    <phoneticPr fontId="2"/>
  </si>
  <si>
    <t>前橋市</t>
    <rPh sb="0" eb="3">
      <t>マエバシシ</t>
    </rPh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</si>
  <si>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</si>
  <si>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</si>
  <si>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</si>
  <si>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総  計</t>
    <rPh sb="0" eb="4">
      <t>ソウケイ</t>
    </rPh>
    <phoneticPr fontId="4"/>
  </si>
  <si>
    <t>前橋</t>
  </si>
  <si>
    <t>2012.1.5</t>
  </si>
  <si>
    <t>2008.2.1</t>
  </si>
  <si>
    <t>H20,2,1</t>
  </si>
  <si>
    <t>Ｈ20.2</t>
  </si>
  <si>
    <t>2008.7.11</t>
  </si>
  <si>
    <t>H11.7</t>
  </si>
  <si>
    <t>2007.10.1</t>
  </si>
  <si>
    <t>2010.3.31</t>
  </si>
  <si>
    <t>H20.08</t>
  </si>
  <si>
    <t>H21.10</t>
  </si>
  <si>
    <t>※稼働年月日は、和暦での表示に統一しました。</t>
    <rPh sb="1" eb="3">
      <t>カドウ</t>
    </rPh>
    <rPh sb="3" eb="6">
      <t>ネンガッピ</t>
    </rPh>
    <rPh sb="8" eb="10">
      <t>ワレキ</t>
    </rPh>
    <rPh sb="12" eb="14">
      <t>ヒョウジ</t>
    </rPh>
    <rPh sb="15" eb="17">
      <t>トウイツ</t>
    </rPh>
    <phoneticPr fontId="2"/>
  </si>
  <si>
    <t>中之条</t>
  </si>
  <si>
    <t>（学生の区分）</t>
    <rPh sb="1" eb="3">
      <t>ガクセイ</t>
    </rPh>
    <rPh sb="4" eb="6">
      <t>クブン</t>
    </rPh>
    <phoneticPr fontId="2"/>
  </si>
  <si>
    <t xml:space="preserve">  機          種</t>
    <rPh sb="2" eb="3">
      <t>キ</t>
    </rPh>
    <rPh sb="13" eb="14">
      <t>シュ</t>
    </rPh>
    <phoneticPr fontId="2"/>
  </si>
  <si>
    <t>上野</t>
    <rPh sb="0" eb="2">
      <t>ウエノ</t>
    </rPh>
    <phoneticPr fontId="4"/>
  </si>
  <si>
    <t>上野</t>
    <rPh sb="0" eb="2">
      <t>ウエノ</t>
    </rPh>
    <phoneticPr fontId="2"/>
  </si>
  <si>
    <t>洋　 書</t>
    <rPh sb="0" eb="4">
      <t>ヨウショ</t>
    </rPh>
    <phoneticPr fontId="2"/>
  </si>
  <si>
    <t>総 記</t>
    <rPh sb="0" eb="3">
      <t>ソウキ</t>
    </rPh>
    <phoneticPr fontId="2"/>
  </si>
  <si>
    <t>その他</t>
    <rPh sb="0" eb="3">
      <t>ソノタ</t>
    </rPh>
    <phoneticPr fontId="2"/>
  </si>
  <si>
    <t>文  　学</t>
    <rPh sb="0" eb="5">
      <t>ブンガク</t>
    </rPh>
    <phoneticPr fontId="2"/>
  </si>
  <si>
    <t>言　 語</t>
    <rPh sb="0" eb="4">
      <t>ゲンゴ</t>
    </rPh>
    <phoneticPr fontId="2"/>
  </si>
  <si>
    <t>備  　　　考</t>
    <rPh sb="0" eb="1">
      <t>ソナエ</t>
    </rPh>
    <rPh sb="6" eb="7">
      <t>コウ</t>
    </rPh>
    <phoneticPr fontId="2"/>
  </si>
  <si>
    <t>学生</t>
    <rPh sb="0" eb="2">
      <t>ガクセイ</t>
    </rPh>
    <phoneticPr fontId="2"/>
  </si>
  <si>
    <t>一  般</t>
    <rPh sb="0" eb="4">
      <t>イッパン</t>
    </rPh>
    <phoneticPr fontId="2"/>
  </si>
  <si>
    <t>一   般</t>
    <rPh sb="0" eb="5">
      <t>イッパン</t>
    </rPh>
    <phoneticPr fontId="2"/>
  </si>
  <si>
    <t>合   計</t>
    <rPh sb="0" eb="5">
      <t>ゴウケイ</t>
    </rPh>
    <phoneticPr fontId="2"/>
  </si>
  <si>
    <t xml:space="preserve">分　類　別　貸  出  冊  数              </t>
    <rPh sb="0" eb="5">
      <t>ブンルイベツ</t>
    </rPh>
    <rPh sb="6" eb="10">
      <t>カシダシ</t>
    </rPh>
    <rPh sb="12" eb="16">
      <t>サツスウ</t>
    </rPh>
    <phoneticPr fontId="2"/>
  </si>
  <si>
    <t xml:space="preserve"> (冊)</t>
  </si>
  <si>
    <t>購    入</t>
    <rPh sb="0" eb="6">
      <t>コウニュウ</t>
    </rPh>
    <phoneticPr fontId="2"/>
  </si>
  <si>
    <t>寄    贈</t>
    <rPh sb="0" eb="6">
      <t>キゾウ</t>
    </rPh>
    <phoneticPr fontId="2"/>
  </si>
  <si>
    <t>購入</t>
    <rPh sb="0" eb="2">
      <t>コウニュウ</t>
    </rPh>
    <phoneticPr fontId="2"/>
  </si>
  <si>
    <t>寄贈</t>
    <rPh sb="0" eb="2">
      <t>キゾウ</t>
    </rPh>
    <phoneticPr fontId="2"/>
  </si>
  <si>
    <t>その他１</t>
    <rPh sb="0" eb="3">
      <t>ソノタ</t>
    </rPh>
    <phoneticPr fontId="2"/>
  </si>
  <si>
    <t>有効登録者数（人）</t>
    <rPh sb="0" eb="2">
      <t>ユウコウ</t>
    </rPh>
    <rPh sb="2" eb="5">
      <t>トウロクシャ</t>
    </rPh>
    <rPh sb="5" eb="6">
      <t>スウ</t>
    </rPh>
    <rPh sb="7" eb="8">
      <t>ニン</t>
    </rPh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</si>
  <si>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</si>
  <si>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</si>
  <si>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</si>
  <si>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</si>
  <si>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</si>
  <si>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</si>
  <si>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</si>
  <si>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 xml:space="preserve">  全　蔵　書　冊　数　内　訳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</si>
  <si>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</si>
  <si>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</si>
  <si>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</si>
  <si>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</si>
  <si>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</si>
  <si>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</si>
  <si>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</si>
  <si>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中之条</t>
    <phoneticPr fontId="2"/>
  </si>
  <si>
    <t>　備　　考</t>
    <phoneticPr fontId="2"/>
  </si>
  <si>
    <t>前橋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</si>
  <si>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</si>
  <si>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</si>
  <si>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</si>
  <si>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</si>
  <si>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</si>
  <si>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ＣＤーＲＯＭ</t>
    <phoneticPr fontId="2"/>
  </si>
  <si>
    <t>ﾏｲｸﾛﾌｨﾙﾑ、</t>
    <phoneticPr fontId="2"/>
  </si>
  <si>
    <t>ﾏｲｸﾛﾌｨﾙﾑ</t>
    <phoneticPr fontId="2"/>
  </si>
  <si>
    <t>Ｃ  Ｄ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</si>
  <si>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</si>
  <si>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</si>
  <si>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</si>
  <si>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</si>
  <si>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</si>
  <si>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</si>
  <si>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</si>
  <si>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吉岡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</si>
  <si>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</si>
  <si>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</si>
  <si>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</si>
  <si>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</si>
  <si>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</si>
  <si>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</si>
  <si>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</si>
  <si>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 xml:space="preserve"> </t>
    <phoneticPr fontId="2"/>
  </si>
  <si>
    <t>e－メール</t>
    <phoneticPr fontId="2"/>
  </si>
  <si>
    <t>高崎</t>
    <phoneticPr fontId="2"/>
  </si>
  <si>
    <t>箕郷</t>
    <phoneticPr fontId="2"/>
  </si>
  <si>
    <t>-</t>
    <phoneticPr fontId="2"/>
  </si>
  <si>
    <t>－</t>
    <phoneticPr fontId="2"/>
  </si>
  <si>
    <t>-</t>
    <phoneticPr fontId="2"/>
  </si>
  <si>
    <t>(点)</t>
    <phoneticPr fontId="2"/>
  </si>
  <si>
    <t>CD-ROM,　DVD-ROM</t>
    <phoneticPr fontId="2"/>
  </si>
  <si>
    <t>備  考</t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</si>
  <si>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</si>
  <si>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</si>
  <si>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</si>
  <si>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</si>
  <si>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ＬＤ</t>
    <phoneticPr fontId="2"/>
  </si>
  <si>
    <t>DVD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</si>
  <si>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</si>
  <si>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</si>
  <si>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</si>
  <si>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</si>
  <si>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</si>
  <si>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</si>
  <si>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</si>
  <si>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前橋</t>
    <phoneticPr fontId="2"/>
  </si>
  <si>
    <t>．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</si>
  <si>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</si>
  <si>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</si>
  <si>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</si>
  <si>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</si>
  <si>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</si>
  <si>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（％）</t>
    <phoneticPr fontId="2"/>
  </si>
  <si>
    <t>中之条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</si>
  <si>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</si>
  <si>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</si>
  <si>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</si>
  <si>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</si>
  <si>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</si>
  <si>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</si>
  <si>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</si>
  <si>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富士通</t>
    <rPh sb="0" eb="3">
      <t>フジツウ</t>
    </rPh>
    <phoneticPr fontId="3"/>
  </si>
  <si>
    <t>PRIMERGY TX2540 M1</t>
  </si>
  <si>
    <t>パソコン</t>
  </si>
  <si>
    <t>470GB</t>
  </si>
  <si>
    <t>WindowsServer2012</t>
  </si>
  <si>
    <t>iLiswing V3</t>
  </si>
  <si>
    <t>TRCT</t>
  </si>
  <si>
    <t>○</t>
  </si>
  <si>
    <t>外部</t>
  </si>
  <si>
    <t>未実施</t>
    <rPh sb="0" eb="3">
      <t>ミジッシ</t>
    </rPh>
    <phoneticPr fontId="3"/>
  </si>
  <si>
    <t>300GB</t>
  </si>
  <si>
    <t>600GB</t>
  </si>
  <si>
    <t>TRC</t>
  </si>
  <si>
    <t>館内</t>
  </si>
  <si>
    <t>NEC</t>
  </si>
  <si>
    <t>庁内</t>
  </si>
  <si>
    <t>TRC/T</t>
  </si>
  <si>
    <t>×</t>
  </si>
  <si>
    <t>TRC,ﾄｯｶｰﾀ</t>
  </si>
  <si>
    <t>ＮＥＣ</t>
  </si>
  <si>
    <t>Linux</t>
  </si>
  <si>
    <t>ワークステーション</t>
  </si>
  <si>
    <t>未実施</t>
  </si>
  <si>
    <t>PRIMERGY</t>
  </si>
  <si>
    <t>900GB</t>
  </si>
  <si>
    <t>OPL</t>
  </si>
  <si>
    <t>笠懸図書館で一括記入</t>
    <rPh sb="0" eb="2">
      <t>カサカケ</t>
    </rPh>
    <rPh sb="2" eb="5">
      <t>トショカン</t>
    </rPh>
    <rPh sb="6" eb="8">
      <t>イッカツ</t>
    </rPh>
    <rPh sb="8" eb="10">
      <t>キニュウ</t>
    </rPh>
    <phoneticPr fontId="3"/>
  </si>
  <si>
    <t>ＴＲＣ</t>
  </si>
  <si>
    <t>ｉｌｉｓｗｉｎｇV3</t>
  </si>
  <si>
    <t>TRC・日図協・トッカータ</t>
  </si>
  <si>
    <t>TRC T</t>
  </si>
  <si>
    <t>富士通</t>
  </si>
  <si>
    <t>TRC,NHK,NPL</t>
  </si>
  <si>
    <t>(種)</t>
    <rPh sb="1" eb="2">
      <t>シュ</t>
    </rPh>
    <phoneticPr fontId="2"/>
  </si>
  <si>
    <t>巡回駐車場数</t>
    <rPh sb="0" eb="2">
      <t>ジュンカイ</t>
    </rPh>
    <rPh sb="2" eb="4">
      <t>チュウシャ</t>
    </rPh>
    <rPh sb="4" eb="5">
      <t>ジョウ</t>
    </rPh>
    <rPh sb="5" eb="6">
      <t>スウ</t>
    </rPh>
    <phoneticPr fontId="2"/>
  </si>
  <si>
    <t>オンラインデータベース複写</t>
    <rPh sb="11" eb="13">
      <t>フクシャ</t>
    </rPh>
    <phoneticPr fontId="2"/>
  </si>
  <si>
    <t>中央館で一括計上</t>
    <rPh sb="0" eb="2">
      <t>チュウオウ</t>
    </rPh>
    <rPh sb="2" eb="3">
      <t>カン</t>
    </rPh>
    <rPh sb="4" eb="6">
      <t>イッカツ</t>
    </rPh>
    <rPh sb="6" eb="8">
      <t>ケイジョウ</t>
    </rPh>
    <phoneticPr fontId="3"/>
  </si>
  <si>
    <t>登録なし</t>
    <rPh sb="0" eb="2">
      <t>トウロク</t>
    </rPh>
    <phoneticPr fontId="3"/>
  </si>
  <si>
    <t>太田美</t>
    <rPh sb="0" eb="2">
      <t>オオタ</t>
    </rPh>
    <rPh sb="2" eb="3">
      <t>ビ</t>
    </rPh>
    <phoneticPr fontId="2"/>
  </si>
  <si>
    <t>藪塚</t>
    <rPh sb="0" eb="2">
      <t>ヤブヅカ</t>
    </rPh>
    <phoneticPr fontId="2"/>
  </si>
  <si>
    <t>PC-MK37LBZGR</t>
  </si>
  <si>
    <t>500GB</t>
  </si>
  <si>
    <t>PRiMERGY</t>
  </si>
  <si>
    <t>iLiswingV3</t>
  </si>
  <si>
    <t>Windows10</t>
  </si>
  <si>
    <t>ライブマックス</t>
  </si>
  <si>
    <t>Ｅxpress5800/R110h-1</t>
  </si>
  <si>
    <t>450GB×3(RAID5)</t>
  </si>
  <si>
    <t>PRIMERGY RX2530</t>
  </si>
  <si>
    <t>HA8000/RS220AN2</t>
  </si>
  <si>
    <t>1000ＧＢ</t>
  </si>
  <si>
    <t>Windows Server 2012R2</t>
  </si>
  <si>
    <t>ADWORLD図書館情報総合システム</t>
  </si>
  <si>
    <t>（株）図書館流通センター・(株)ムービーマネジメントカンパニー</t>
  </si>
  <si>
    <t>その他に学校連携を計上</t>
    <rPh sb="2" eb="3">
      <t>タ</t>
    </rPh>
    <rPh sb="4" eb="6">
      <t>ガッコウ</t>
    </rPh>
    <rPh sb="6" eb="8">
      <t>レンケイ</t>
    </rPh>
    <rPh sb="9" eb="11">
      <t>ケイジョウ</t>
    </rPh>
    <phoneticPr fontId="1"/>
  </si>
  <si>
    <t>その他に学校連携を計上</t>
  </si>
  <si>
    <t>不明</t>
    <rPh sb="0" eb="2">
      <t>フメイ</t>
    </rPh>
    <phoneticPr fontId="3"/>
  </si>
  <si>
    <t>‐</t>
  </si>
  <si>
    <t>文    　学</t>
    <rPh sb="0" eb="1">
      <t>ブン</t>
    </rPh>
    <rPh sb="6" eb="7">
      <t>ガク</t>
    </rPh>
    <phoneticPr fontId="2"/>
  </si>
  <si>
    <t>13～18歳</t>
  </si>
  <si>
    <t>12～19歳</t>
    <rPh sb="5" eb="6">
      <t>サイ</t>
    </rPh>
    <phoneticPr fontId="3"/>
  </si>
  <si>
    <t>13～18歳</t>
    <rPh sb="5" eb="6">
      <t>サイ</t>
    </rPh>
    <phoneticPr fontId="2"/>
  </si>
  <si>
    <t>13～18歳</t>
    <rPh sb="5" eb="6">
      <t>サイ</t>
    </rPh>
    <phoneticPr fontId="3"/>
  </si>
  <si>
    <t>Windows
2012</t>
  </si>
  <si>
    <t>本館で一括計上</t>
    <rPh sb="0" eb="2">
      <t>ホンカン</t>
    </rPh>
    <rPh sb="3" eb="5">
      <t>イッカツ</t>
    </rPh>
    <rPh sb="5" eb="7">
      <t>ケイジョウ</t>
    </rPh>
    <phoneticPr fontId="2"/>
  </si>
  <si>
    <t>Express5800/R120h</t>
  </si>
  <si>
    <t>5.4TB</t>
  </si>
  <si>
    <t>Windows Server 2016</t>
  </si>
  <si>
    <t>PostGresql</t>
  </si>
  <si>
    <t>Express5800</t>
  </si>
  <si>
    <t>LiCS-Ｒｅ2</t>
  </si>
  <si>
    <t>ＴＲＣ-T</t>
  </si>
  <si>
    <t>1.3TB</t>
  </si>
  <si>
    <t>PRIMERGY
RX200 S8</t>
  </si>
  <si>
    <t>600GS</t>
  </si>
  <si>
    <t>Windous
Server</t>
  </si>
  <si>
    <t>PRIMEGY</t>
  </si>
  <si>
    <t>Windous Server 2016</t>
  </si>
  <si>
    <t>クラウド</t>
  </si>
  <si>
    <t>windows</t>
  </si>
  <si>
    <t>WebiLis</t>
  </si>
  <si>
    <t>WebiLis V3</t>
  </si>
  <si>
    <t>本館に含める</t>
    <rPh sb="0" eb="2">
      <t>ホンカン</t>
    </rPh>
    <rPh sb="3" eb="4">
      <t>フク</t>
    </rPh>
    <phoneticPr fontId="10"/>
  </si>
  <si>
    <t>蔵　書　Ⅰ</t>
    <phoneticPr fontId="2"/>
  </si>
  <si>
    <t>蔵　書　Ⅱ</t>
    <phoneticPr fontId="2"/>
  </si>
  <si>
    <t>受 入 図 書 冊 数</t>
    <phoneticPr fontId="2"/>
  </si>
  <si>
    <t>産　　   業</t>
    <rPh sb="0" eb="7">
      <t>サンギョウ</t>
    </rPh>
    <phoneticPr fontId="2"/>
  </si>
  <si>
    <t>芸術ｽﾎﾟｰﾂ</t>
    <rPh sb="0" eb="2">
      <t>ゲイジュツ</t>
    </rPh>
    <phoneticPr fontId="2"/>
  </si>
  <si>
    <t>言　     語</t>
    <rPh sb="0" eb="8">
      <t>ゲンゴ</t>
    </rPh>
    <phoneticPr fontId="2"/>
  </si>
  <si>
    <t xml:space="preserve"> 洋      書</t>
    <rPh sb="1" eb="9">
      <t>ヨウショ</t>
    </rPh>
    <phoneticPr fontId="2"/>
  </si>
  <si>
    <t>そ の 他</t>
    <rPh sb="0" eb="5">
      <t>ソノタ</t>
    </rPh>
    <phoneticPr fontId="2"/>
  </si>
  <si>
    <t>合　    計</t>
    <rPh sb="0" eb="7">
      <t>ゴウケイ</t>
    </rPh>
    <phoneticPr fontId="2"/>
  </si>
  <si>
    <t xml:space="preserve">　 用 途 別 内 訳 </t>
    <rPh sb="2" eb="3">
      <t>ヨウ</t>
    </rPh>
    <rPh sb="4" eb="5">
      <t>ト</t>
    </rPh>
    <rPh sb="6" eb="7">
      <t>ベツ</t>
    </rPh>
    <rPh sb="8" eb="9">
      <t>ナイ</t>
    </rPh>
    <rPh sb="10" eb="11">
      <t>ヤク</t>
    </rPh>
    <phoneticPr fontId="2"/>
  </si>
  <si>
    <t>奉仕人口　　　（人）</t>
    <rPh sb="0" eb="2">
      <t>ホウシ</t>
    </rPh>
    <rPh sb="2" eb="4">
      <t>ジンコウ</t>
    </rPh>
    <rPh sb="8" eb="9">
      <t>ニン</t>
    </rPh>
    <phoneticPr fontId="2"/>
  </si>
  <si>
    <t>来館者数　　　　（人）</t>
    <rPh sb="0" eb="3">
      <t>ライカンシャ</t>
    </rPh>
    <rPh sb="3" eb="4">
      <t>スウ</t>
    </rPh>
    <phoneticPr fontId="2"/>
  </si>
  <si>
    <t xml:space="preserve">  登 録 者 数</t>
    <rPh sb="2" eb="3">
      <t>ノボル</t>
    </rPh>
    <rPh sb="4" eb="5">
      <t>ロク</t>
    </rPh>
    <rPh sb="6" eb="7">
      <t>シャ</t>
    </rPh>
    <rPh sb="8" eb="9">
      <t>スウ</t>
    </rPh>
    <phoneticPr fontId="2"/>
  </si>
  <si>
    <t xml:space="preserve">  本 館 奉 仕</t>
    <rPh sb="2" eb="3">
      <t>ホン</t>
    </rPh>
    <rPh sb="4" eb="5">
      <t>カン</t>
    </rPh>
    <rPh sb="6" eb="7">
      <t>ミツグ</t>
    </rPh>
    <rPh sb="8" eb="9">
      <t>ツコウ</t>
    </rPh>
    <phoneticPr fontId="2"/>
  </si>
  <si>
    <t xml:space="preserve">  個 人 貸 出 数</t>
    <rPh sb="2" eb="3">
      <t>コ</t>
    </rPh>
    <rPh sb="4" eb="5">
      <t>ジン</t>
    </rPh>
    <rPh sb="6" eb="7">
      <t>カシ</t>
    </rPh>
    <rPh sb="8" eb="9">
      <t>デ</t>
    </rPh>
    <rPh sb="10" eb="11">
      <t>カズ</t>
    </rPh>
    <phoneticPr fontId="2"/>
  </si>
  <si>
    <t xml:space="preserve">  個 人 貸 出 人 数</t>
    <rPh sb="2" eb="3">
      <t>コ</t>
    </rPh>
    <rPh sb="4" eb="5">
      <t>ジン</t>
    </rPh>
    <rPh sb="6" eb="7">
      <t>カシ</t>
    </rPh>
    <rPh sb="8" eb="9">
      <t>デ</t>
    </rPh>
    <rPh sb="10" eb="11">
      <t>ジン</t>
    </rPh>
    <rPh sb="12" eb="13">
      <t>カズ</t>
    </rPh>
    <phoneticPr fontId="2"/>
  </si>
  <si>
    <t xml:space="preserve">  貸 出 数  （図書＋視聴覚資料等）</t>
    <rPh sb="2" eb="3">
      <t>カシ</t>
    </rPh>
    <rPh sb="4" eb="5">
      <t>デ</t>
    </rPh>
    <rPh sb="6" eb="7">
      <t>カズ</t>
    </rPh>
    <phoneticPr fontId="2"/>
  </si>
  <si>
    <t>うち自治体内  貸出</t>
    <rPh sb="2" eb="5">
      <t>ジチタイ</t>
    </rPh>
    <rPh sb="5" eb="6">
      <t>ナイ</t>
    </rPh>
    <rPh sb="8" eb="10">
      <t>カシダシ</t>
    </rPh>
    <phoneticPr fontId="2"/>
  </si>
  <si>
    <t xml:space="preserve">  本   館</t>
    <rPh sb="2" eb="3">
      <t>ホン</t>
    </rPh>
    <rPh sb="6" eb="7">
      <t>カン</t>
    </rPh>
    <phoneticPr fontId="2"/>
  </si>
  <si>
    <t>そ の 他</t>
    <rPh sb="4" eb="5">
      <t>タ</t>
    </rPh>
    <phoneticPr fontId="2"/>
  </si>
  <si>
    <t>所  蔵  数</t>
    <rPh sb="0" eb="1">
      <t>トコロ</t>
    </rPh>
    <rPh sb="3" eb="4">
      <t>クラ</t>
    </rPh>
    <rPh sb="6" eb="7">
      <t>スウ</t>
    </rPh>
    <phoneticPr fontId="2"/>
  </si>
  <si>
    <t xml:space="preserve">   視 聴 覚 資 料</t>
    <rPh sb="3" eb="4">
      <t>シ</t>
    </rPh>
    <rPh sb="5" eb="6">
      <t>チョウ</t>
    </rPh>
    <rPh sb="7" eb="8">
      <t>サトル</t>
    </rPh>
    <rPh sb="9" eb="10">
      <t>シ</t>
    </rPh>
    <rPh sb="11" eb="12">
      <t>リョウ</t>
    </rPh>
    <phoneticPr fontId="2"/>
  </si>
  <si>
    <t xml:space="preserve">  視 聴 覚 資 料</t>
    <rPh sb="2" eb="3">
      <t>シ</t>
    </rPh>
    <rPh sb="4" eb="5">
      <t>チョウ</t>
    </rPh>
    <rPh sb="6" eb="7">
      <t>サトル</t>
    </rPh>
    <rPh sb="8" eb="9">
      <t>シ</t>
    </rPh>
    <rPh sb="10" eb="11">
      <t>リョウ</t>
    </rPh>
    <phoneticPr fontId="2"/>
  </si>
  <si>
    <t xml:space="preserve">  一   般</t>
    <rPh sb="2" eb="3">
      <t>イチ</t>
    </rPh>
    <rPh sb="6" eb="7">
      <t>パン</t>
    </rPh>
    <phoneticPr fontId="2"/>
  </si>
  <si>
    <t xml:space="preserve">  登録開始</t>
    <rPh sb="2" eb="4">
      <t>トウロク</t>
    </rPh>
    <rPh sb="4" eb="6">
      <t>カイシ</t>
    </rPh>
    <phoneticPr fontId="2"/>
  </si>
  <si>
    <t xml:space="preserve">  年齢</t>
    <rPh sb="2" eb="4">
      <t>ネンレイ</t>
    </rPh>
    <phoneticPr fontId="2"/>
  </si>
  <si>
    <t xml:space="preserve"> 利用有効</t>
    <rPh sb="1" eb="3">
      <t>リヨウ</t>
    </rPh>
    <rPh sb="3" eb="5">
      <t>ユウコウ</t>
    </rPh>
    <phoneticPr fontId="2"/>
  </si>
  <si>
    <t xml:space="preserve"> 期間</t>
    <rPh sb="1" eb="3">
      <t>キカン</t>
    </rPh>
    <phoneticPr fontId="2"/>
  </si>
  <si>
    <t>自動車  図書館</t>
    <rPh sb="0" eb="3">
      <t>ジドウシャ</t>
    </rPh>
    <rPh sb="5" eb="8">
      <t>トショカン</t>
    </rPh>
    <phoneticPr fontId="2"/>
  </si>
  <si>
    <t xml:space="preserve"> 人口百人当   </t>
    <rPh sb="1" eb="3">
      <t>ジンコウ</t>
    </rPh>
    <rPh sb="3" eb="4">
      <t>ヒャク</t>
    </rPh>
    <rPh sb="4" eb="5">
      <t>ニン</t>
    </rPh>
    <rPh sb="5" eb="6">
      <t>ア</t>
    </rPh>
    <phoneticPr fontId="2"/>
  </si>
  <si>
    <t xml:space="preserve"> 冊数</t>
    <phoneticPr fontId="2"/>
  </si>
  <si>
    <t xml:space="preserve">  貸  出  冊  数</t>
    <rPh sb="2" eb="3">
      <t>カシ</t>
    </rPh>
    <rPh sb="5" eb="6">
      <t>デ</t>
    </rPh>
    <rPh sb="8" eb="9">
      <t>サツ</t>
    </rPh>
    <rPh sb="11" eb="12">
      <t>スウ</t>
    </rPh>
    <phoneticPr fontId="2"/>
  </si>
  <si>
    <t xml:space="preserve">  返却待ち</t>
    <rPh sb="2" eb="4">
      <t>ヘンキャク</t>
    </rPh>
    <rPh sb="4" eb="5">
      <t>マ</t>
    </rPh>
    <phoneticPr fontId="2"/>
  </si>
  <si>
    <t xml:space="preserve">  予約</t>
    <rPh sb="2" eb="4">
      <t>ヨヤク</t>
    </rPh>
    <phoneticPr fontId="2"/>
  </si>
  <si>
    <t>複写枚数</t>
    <rPh sb="0" eb="2">
      <t>フクシャ</t>
    </rPh>
    <rPh sb="2" eb="4">
      <t>マイスウ</t>
    </rPh>
    <phoneticPr fontId="2"/>
  </si>
  <si>
    <t>　レ フ ァ レ ン ス</t>
    <phoneticPr fontId="2"/>
  </si>
  <si>
    <t>　担当者数  (人)</t>
    <rPh sb="1" eb="4">
      <t>タントウシャ</t>
    </rPh>
    <rPh sb="4" eb="5">
      <t>スウ</t>
    </rPh>
    <rPh sb="8" eb="9">
      <t>ニン</t>
    </rPh>
    <phoneticPr fontId="2"/>
  </si>
  <si>
    <t xml:space="preserve">  文 献 複 写</t>
    <rPh sb="2" eb="3">
      <t>ブン</t>
    </rPh>
    <rPh sb="4" eb="5">
      <t>ケン</t>
    </rPh>
    <rPh sb="6" eb="7">
      <t>フク</t>
    </rPh>
    <rPh sb="8" eb="9">
      <t>シャ</t>
    </rPh>
    <phoneticPr fontId="2"/>
  </si>
  <si>
    <t>　リ ク エ ス ト</t>
    <phoneticPr fontId="2"/>
  </si>
  <si>
    <t xml:space="preserve">  相互貸借</t>
    <rPh sb="2" eb="4">
      <t>ソウゴ</t>
    </rPh>
    <rPh sb="4" eb="6">
      <t>タイシャク</t>
    </rPh>
    <phoneticPr fontId="2"/>
  </si>
  <si>
    <t xml:space="preserve">  貸出数</t>
    <rPh sb="2" eb="4">
      <t>カシダシ</t>
    </rPh>
    <rPh sb="4" eb="5">
      <t>スウ</t>
    </rPh>
    <phoneticPr fontId="2"/>
  </si>
  <si>
    <t>資 料 種 別 利 用 数</t>
    <rPh sb="0" eb="1">
      <t>シ</t>
    </rPh>
    <rPh sb="2" eb="3">
      <t>リョウ</t>
    </rPh>
    <rPh sb="4" eb="5">
      <t>タネ</t>
    </rPh>
    <rPh sb="6" eb="7">
      <t>ベツ</t>
    </rPh>
    <rPh sb="8" eb="9">
      <t>リ</t>
    </rPh>
    <rPh sb="10" eb="11">
      <t>ヨウ</t>
    </rPh>
    <rPh sb="12" eb="13">
      <t>カズ</t>
    </rPh>
    <phoneticPr fontId="2"/>
  </si>
  <si>
    <t>利 用 点 数</t>
    <rPh sb="0" eb="1">
      <t>リ</t>
    </rPh>
    <rPh sb="2" eb="3">
      <t>ヨウ</t>
    </rPh>
    <rPh sb="4" eb="5">
      <t>テン</t>
    </rPh>
    <rPh sb="6" eb="7">
      <t>カズ</t>
    </rPh>
    <phoneticPr fontId="2"/>
  </si>
  <si>
    <t>合  計</t>
    <rPh sb="0" eb="1">
      <t>ゴウ</t>
    </rPh>
    <rPh sb="3" eb="4">
      <t>ケイ</t>
    </rPh>
    <phoneticPr fontId="2"/>
  </si>
  <si>
    <t>貸 出 別 利 用 数</t>
    <rPh sb="0" eb="1">
      <t>カシ</t>
    </rPh>
    <rPh sb="2" eb="3">
      <t>デ</t>
    </rPh>
    <rPh sb="4" eb="5">
      <t>ベツ</t>
    </rPh>
    <rPh sb="6" eb="7">
      <t>リ</t>
    </rPh>
    <rPh sb="8" eb="9">
      <t>ヨウ</t>
    </rPh>
    <rPh sb="10" eb="11">
      <t>スウ</t>
    </rPh>
    <phoneticPr fontId="2"/>
  </si>
  <si>
    <t xml:space="preserve"> ハ  ー  ド</t>
    <phoneticPr fontId="2"/>
  </si>
  <si>
    <t>ディスク    記憶容量</t>
    <rPh sb="8" eb="10">
      <t>キオク</t>
    </rPh>
    <rPh sb="10" eb="12">
      <t>ヨウリョウ</t>
    </rPh>
    <phoneticPr fontId="2"/>
  </si>
  <si>
    <t xml:space="preserve">    ホームページ</t>
    <phoneticPr fontId="2"/>
  </si>
  <si>
    <t>その他の        図書館費</t>
    <rPh sb="2" eb="3">
      <t>タ</t>
    </rPh>
    <rPh sb="12" eb="15">
      <t>トショカン</t>
    </rPh>
    <rPh sb="15" eb="16">
      <t>ヒ</t>
    </rPh>
    <phoneticPr fontId="2"/>
  </si>
  <si>
    <t xml:space="preserve">      合  計</t>
    <rPh sb="6" eb="7">
      <t>ゴウ</t>
    </rPh>
    <rPh sb="9" eb="10">
      <t>ケイ</t>
    </rPh>
    <phoneticPr fontId="2"/>
  </si>
  <si>
    <t xml:space="preserve">  合  計</t>
    <rPh sb="2" eb="3">
      <t>ゴウ</t>
    </rPh>
    <rPh sb="5" eb="6">
      <t>ケイ</t>
    </rPh>
    <phoneticPr fontId="2"/>
  </si>
  <si>
    <t>(うち資料費）</t>
    <phoneticPr fontId="2"/>
  </si>
  <si>
    <t>図書費</t>
    <rPh sb="0" eb="2">
      <t>トショ</t>
    </rPh>
    <rPh sb="2" eb="3">
      <t>ヒ</t>
    </rPh>
    <phoneticPr fontId="2"/>
  </si>
  <si>
    <t>人件費</t>
    <rPh sb="0" eb="3">
      <t>ジンケンヒ</t>
    </rPh>
    <phoneticPr fontId="2"/>
  </si>
  <si>
    <t>経常経費</t>
    <rPh sb="0" eb="2">
      <t>ケイジョウ</t>
    </rPh>
    <rPh sb="2" eb="4">
      <t>ケイヒ</t>
    </rPh>
    <phoneticPr fontId="2"/>
  </si>
  <si>
    <t>総決算額</t>
    <rPh sb="0" eb="3">
      <t>ソウケッサン</t>
    </rPh>
    <rPh sb="3" eb="4">
      <t>ガク</t>
    </rPh>
    <phoneticPr fontId="2"/>
  </si>
  <si>
    <t>予算総額</t>
    <rPh sb="0" eb="2">
      <t>ヨサン</t>
    </rPh>
    <rPh sb="2" eb="4">
      <t>ソウガク</t>
    </rPh>
    <phoneticPr fontId="2"/>
  </si>
  <si>
    <t>資料費</t>
    <rPh sb="0" eb="1">
      <t>シ</t>
    </rPh>
    <rPh sb="1" eb="2">
      <t>リョウ</t>
    </rPh>
    <rPh sb="2" eb="3">
      <t>ヒ</t>
    </rPh>
    <phoneticPr fontId="2"/>
  </si>
  <si>
    <t>その他の   図書館費</t>
    <rPh sb="2" eb="3">
      <t>タ</t>
    </rPh>
    <rPh sb="7" eb="10">
      <t>トショカン</t>
    </rPh>
    <rPh sb="10" eb="11">
      <t>ヒ</t>
    </rPh>
    <phoneticPr fontId="2"/>
  </si>
  <si>
    <t>有効登録者数は新里含む</t>
    <rPh sb="0" eb="6">
      <t>ユウコウトウロクシャスウ</t>
    </rPh>
    <rPh sb="7" eb="9">
      <t>ニイサト</t>
    </rPh>
    <rPh sb="9" eb="10">
      <t>フク</t>
    </rPh>
    <phoneticPr fontId="3"/>
  </si>
  <si>
    <t>13～22歳</t>
    <rPh sb="5" eb="6">
      <t>サイ</t>
    </rPh>
    <phoneticPr fontId="2"/>
  </si>
  <si>
    <t>H３０年度から新規利用券申込書の性別記載欄を廃止したため、男女の合計数は不明</t>
  </si>
  <si>
    <t>未実施</t>
    <rPh sb="0" eb="3">
      <t>ミジッシ</t>
    </rPh>
    <phoneticPr fontId="1"/>
  </si>
  <si>
    <t>中央館で一括計上</t>
  </si>
  <si>
    <t>TRC-T</t>
  </si>
  <si>
    <t>1.3ＴＢ</t>
  </si>
  <si>
    <t>Lics-Re2</t>
  </si>
  <si>
    <t>LiCS-Re2</t>
  </si>
  <si>
    <t>windows10
Pro</t>
  </si>
  <si>
    <t>ﾄｰﾊﾝﾏｰｸ</t>
  </si>
  <si>
    <t>R1.7</t>
  </si>
  <si>
    <t>Windows Server2016</t>
  </si>
  <si>
    <t>MK37LIBR</t>
  </si>
  <si>
    <t>ランニングコストはシステムリース料＋システム保守＋サーバ借上料、東公民館・岩宿博物館のシステム代金も含む。台数は自館分。</t>
  </si>
  <si>
    <t>サーバー：　Ｌｉｎｕｘ
クライアント：Windows 10 Professional</t>
  </si>
  <si>
    <t>ＬｉＣＳ－Ｒｅ２</t>
  </si>
  <si>
    <t>H29</t>
  </si>
  <si>
    <t>PRIMERGY
TX2540</t>
  </si>
  <si>
    <t>経費は中央館で一括計上</t>
    <rPh sb="0" eb="2">
      <t>ケイヒ</t>
    </rPh>
    <rPh sb="3" eb="5">
      <t>チュウオウ</t>
    </rPh>
    <rPh sb="5" eb="6">
      <t>カン</t>
    </rPh>
    <phoneticPr fontId="3"/>
  </si>
  <si>
    <t>富士通</t>
    <rPh sb="0" eb="3">
      <t>フジツウ</t>
    </rPh>
    <phoneticPr fontId="1"/>
  </si>
  <si>
    <t>経費は渋川市立図書館が一括計上</t>
    <rPh sb="0" eb="2">
      <t>ケイヒ</t>
    </rPh>
    <rPh sb="3" eb="5">
      <t>シブカワ</t>
    </rPh>
    <rPh sb="5" eb="7">
      <t>シリツ</t>
    </rPh>
    <rPh sb="7" eb="10">
      <t>トショカン</t>
    </rPh>
    <rPh sb="11" eb="13">
      <t>イッカツ</t>
    </rPh>
    <rPh sb="13" eb="15">
      <t>ケイジョウ</t>
    </rPh>
    <phoneticPr fontId="1"/>
  </si>
  <si>
    <t>人件費は他課で計上</t>
    <rPh sb="0" eb="3">
      <t>ジンケンヒ</t>
    </rPh>
    <rPh sb="4" eb="6">
      <t>タカ</t>
    </rPh>
    <rPh sb="7" eb="9">
      <t>ケイジョウ</t>
    </rPh>
    <phoneticPr fontId="3"/>
  </si>
  <si>
    <t>部分計上</t>
    <rPh sb="0" eb="2">
      <t>ブブン</t>
    </rPh>
    <rPh sb="2" eb="4">
      <t>ケイジョウ</t>
    </rPh>
    <phoneticPr fontId="1"/>
  </si>
  <si>
    <t>業務委託のため人件費は「その他の図書館費」に計上</t>
  </si>
  <si>
    <t>その他に個別登録のない高校・大学を含む</t>
    <rPh sb="2" eb="3">
      <t>タ</t>
    </rPh>
    <rPh sb="4" eb="6">
      <t>コベツ</t>
    </rPh>
    <rPh sb="6" eb="8">
      <t>トウロク</t>
    </rPh>
    <rPh sb="11" eb="13">
      <t>コウコウ</t>
    </rPh>
    <rPh sb="14" eb="16">
      <t>ダイガク</t>
    </rPh>
    <rPh sb="17" eb="18">
      <t>フク</t>
    </rPh>
    <phoneticPr fontId="1"/>
  </si>
  <si>
    <t>その他は町村一括貸出図書、読書会図書および学校支援図書</t>
  </si>
  <si>
    <t>13～18才</t>
    <rPh sb="5" eb="6">
      <t>サイ</t>
    </rPh>
    <phoneticPr fontId="3"/>
  </si>
  <si>
    <t>図書、ＡＶ</t>
  </si>
  <si>
    <t>令和２年度</t>
    <rPh sb="0" eb="2">
      <t>レイワ</t>
    </rPh>
    <rPh sb="3" eb="5">
      <t>ネンド</t>
    </rPh>
    <rPh sb="4" eb="5">
      <t>ド</t>
    </rPh>
    <phoneticPr fontId="2"/>
  </si>
  <si>
    <t>令和３年3月31日現在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</si>
  <si>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令和２年度決算</t>
    <rPh sb="0" eb="2">
      <t>レイワ</t>
    </rPh>
    <phoneticPr fontId="2"/>
  </si>
  <si>
    <t>令和３年度予算</t>
    <rPh sb="0" eb="2">
      <t>レイワ</t>
    </rPh>
    <phoneticPr fontId="2"/>
  </si>
  <si>
    <t>※男女別の統計はとっていないため、合計のみ記入</t>
    <rPh sb="1" eb="3">
      <t>ダンジョ</t>
    </rPh>
    <rPh sb="3" eb="4">
      <t>ベツ</t>
    </rPh>
    <rPh sb="5" eb="7">
      <t>トウケイ</t>
    </rPh>
    <rPh sb="17" eb="19">
      <t>ゴウケイ</t>
    </rPh>
    <rPh sb="21" eb="23">
      <t>キニュウ</t>
    </rPh>
    <phoneticPr fontId="3"/>
  </si>
  <si>
    <t>―</t>
  </si>
  <si>
    <t>VersaPro</t>
  </si>
  <si>
    <t>Windows 10</t>
  </si>
  <si>
    <t>独自開発</t>
    <rPh sb="0" eb="2">
      <t>ドクジ</t>
    </rPh>
    <rPh sb="2" eb="4">
      <t>カイハツ</t>
    </rPh>
    <phoneticPr fontId="3"/>
  </si>
  <si>
    <t>県行政事務用ＰＣを使用</t>
    <rPh sb="0" eb="1">
      <t>ケン</t>
    </rPh>
    <rPh sb="1" eb="3">
      <t>ギョウセイ</t>
    </rPh>
    <rPh sb="3" eb="6">
      <t>ジムヨウ</t>
    </rPh>
    <rPh sb="9" eb="11">
      <t>シヨウ</t>
    </rPh>
    <phoneticPr fontId="3"/>
  </si>
  <si>
    <t>システム上男女別では集計できません。</t>
    <rPh sb="4" eb="5">
      <t>ジョウ</t>
    </rPh>
    <rPh sb="5" eb="8">
      <t>ダンジョベツ</t>
    </rPh>
    <rPh sb="10" eb="12">
      <t>シュウケイ</t>
    </rPh>
    <phoneticPr fontId="3"/>
  </si>
  <si>
    <t>PRIMEGY
RX2520MI</t>
  </si>
  <si>
    <t>2TB*2</t>
  </si>
  <si>
    <t>iLisfiera</t>
  </si>
  <si>
    <t>Webサーバーの所在は、館内・外部の２カ所</t>
    <rPh sb="8" eb="10">
      <t>ショザイ</t>
    </rPh>
    <rPh sb="12" eb="14">
      <t>カンナイ</t>
    </rPh>
    <rPh sb="15" eb="17">
      <t>ガイブ</t>
    </rPh>
    <rPh sb="20" eb="21">
      <t>ショ</t>
    </rPh>
    <phoneticPr fontId="3"/>
  </si>
  <si>
    <t>その他＝ＹＡ</t>
    <rPh sb="2" eb="3">
      <t>タ</t>
    </rPh>
    <phoneticPr fontId="3"/>
  </si>
  <si>
    <t>郷土資料・その他は含まない。洋書は各分類に含む。</t>
    <rPh sb="0" eb="2">
      <t>キョウド</t>
    </rPh>
    <rPh sb="2" eb="4">
      <t>シリョウ</t>
    </rPh>
    <rPh sb="7" eb="8">
      <t>タ</t>
    </rPh>
    <rPh sb="9" eb="10">
      <t>フク</t>
    </rPh>
    <rPh sb="14" eb="16">
      <t>ヨウショ</t>
    </rPh>
    <rPh sb="17" eb="18">
      <t>カク</t>
    </rPh>
    <rPh sb="18" eb="20">
      <t>ブンルイ</t>
    </rPh>
    <rPh sb="21" eb="22">
      <t>フク</t>
    </rPh>
    <phoneticPr fontId="3"/>
  </si>
  <si>
    <t>中央館で一括計上</t>
    <rPh sb="0" eb="3">
      <t>チュウオウカン</t>
    </rPh>
    <rPh sb="4" eb="8">
      <t>イッカツケイジョウ</t>
    </rPh>
    <phoneticPr fontId="3"/>
  </si>
  <si>
    <t>12歳～19歳</t>
  </si>
  <si>
    <t>12歳～19歳</t>
    <rPh sb="2" eb="3">
      <t>サイ</t>
    </rPh>
    <rPh sb="6" eb="7">
      <t>サイ</t>
    </rPh>
    <phoneticPr fontId="3"/>
  </si>
  <si>
    <t>13-18歳</t>
    <rPh sb="5" eb="6">
      <t>サイ</t>
    </rPh>
    <phoneticPr fontId="2"/>
  </si>
  <si>
    <t>13～22歳</t>
    <rPh sb="5" eb="6">
      <t>サイ</t>
    </rPh>
    <phoneticPr fontId="3"/>
  </si>
  <si>
    <t>13-22歳</t>
    <rPh sb="5" eb="6">
      <t>サイ</t>
    </rPh>
    <phoneticPr fontId="2"/>
  </si>
  <si>
    <t>13～22歳</t>
    <rPh sb="5" eb="6">
      <t>サイ</t>
    </rPh>
    <phoneticPr fontId="1"/>
  </si>
  <si>
    <t>13-22歳</t>
    <rPh sb="5" eb="6">
      <t>サイ</t>
    </rPh>
    <phoneticPr fontId="3"/>
  </si>
  <si>
    <t>永</t>
    <rPh sb="0" eb="1">
      <t>エイ</t>
    </rPh>
    <phoneticPr fontId="3"/>
  </si>
  <si>
    <t>12～17を学生とする</t>
    <rPh sb="6" eb="8">
      <t>ガクセイ</t>
    </rPh>
    <phoneticPr fontId="3"/>
  </si>
  <si>
    <t>13～18歳</t>
    <rPh sb="5" eb="6">
      <t>サイ</t>
    </rPh>
    <phoneticPr fontId="1"/>
  </si>
  <si>
    <t>13歳～18歳</t>
    <rPh sb="2" eb="3">
      <t>サイ</t>
    </rPh>
    <rPh sb="6" eb="7">
      <t>サイ</t>
    </rPh>
    <phoneticPr fontId="3"/>
  </si>
  <si>
    <t>12～19歳</t>
    <rPh sb="5" eb="6">
      <t>サイ</t>
    </rPh>
    <phoneticPr fontId="1"/>
  </si>
  <si>
    <t>制限なし</t>
    <rPh sb="0" eb="2">
      <t>セイゲン</t>
    </rPh>
    <phoneticPr fontId="3"/>
  </si>
  <si>
    <t>12歳以上19歳以下</t>
    <rPh sb="2" eb="3">
      <t>サイ</t>
    </rPh>
    <rPh sb="3" eb="5">
      <t>イジョウ</t>
    </rPh>
    <rPh sb="7" eb="8">
      <t>サイ</t>
    </rPh>
    <rPh sb="8" eb="10">
      <t>イカ</t>
    </rPh>
    <phoneticPr fontId="3"/>
  </si>
  <si>
    <t>13-18歳</t>
  </si>
  <si>
    <t>13歳～22歳</t>
    <rPh sb="2" eb="3">
      <t>サイ</t>
    </rPh>
    <rPh sb="6" eb="7">
      <t>サイ</t>
    </rPh>
    <phoneticPr fontId="3"/>
  </si>
  <si>
    <t>(1,268)</t>
  </si>
  <si>
    <t>洋書は各分類に含む。</t>
    <rPh sb="0" eb="2">
      <t>ヨウショ</t>
    </rPh>
    <rPh sb="3" eb="4">
      <t>カク</t>
    </rPh>
    <rPh sb="4" eb="6">
      <t>ブンルイ</t>
    </rPh>
    <rPh sb="7" eb="8">
      <t>フク</t>
    </rPh>
    <phoneticPr fontId="3"/>
  </si>
  <si>
    <t>ー</t>
  </si>
  <si>
    <t>(分室、SP)1カ所：伊勢崎市民プラザ図書室</t>
  </si>
  <si>
    <t>いすずエルフ</t>
  </si>
  <si>
    <t>市内</t>
    <rPh sb="0" eb="2">
      <t>シナイ</t>
    </rPh>
    <phoneticPr fontId="3"/>
  </si>
  <si>
    <t>6カ所　：利南公民館、池田公民館、川田公民館、薄根公民館、白沢公民館、利根公民館</t>
    <rPh sb="2" eb="3">
      <t>ショ</t>
    </rPh>
    <phoneticPr fontId="4"/>
  </si>
  <si>
    <t>１０カ所：伊香保・小野上・子持・赤城・中央・渋川西部・金島・古巻・豊秋・渋川各公民館図書室</t>
    <rPh sb="3" eb="4">
      <t>ショ</t>
    </rPh>
    <rPh sb="5" eb="8">
      <t>イカホ</t>
    </rPh>
    <rPh sb="9" eb="11">
      <t>オノ</t>
    </rPh>
    <rPh sb="11" eb="12">
      <t>ウエ</t>
    </rPh>
    <rPh sb="13" eb="15">
      <t>コモチ</t>
    </rPh>
    <rPh sb="16" eb="18">
      <t>アカギ</t>
    </rPh>
    <rPh sb="19" eb="21">
      <t>チュウオウ</t>
    </rPh>
    <rPh sb="22" eb="24">
      <t>シブカワ</t>
    </rPh>
    <rPh sb="24" eb="26">
      <t>セイブ</t>
    </rPh>
    <rPh sb="27" eb="29">
      <t>カナシマ</t>
    </rPh>
    <rPh sb="30" eb="32">
      <t>フルマキ</t>
    </rPh>
    <rPh sb="33" eb="34">
      <t>ユタカ</t>
    </rPh>
    <rPh sb="34" eb="35">
      <t>アキ</t>
    </rPh>
    <rPh sb="36" eb="38">
      <t>シブカワ</t>
    </rPh>
    <rPh sb="38" eb="39">
      <t>カク</t>
    </rPh>
    <rPh sb="39" eb="42">
      <t>コウミンカン</t>
    </rPh>
    <rPh sb="42" eb="45">
      <t>トショシツ</t>
    </rPh>
    <phoneticPr fontId="2"/>
  </si>
  <si>
    <t>ふじ号</t>
    <rPh sb="2" eb="3">
      <t>ゴウ</t>
    </rPh>
    <phoneticPr fontId="3"/>
  </si>
  <si>
    <t>半径2㎞以外</t>
    <rPh sb="0" eb="2">
      <t>ハンケイ</t>
    </rPh>
    <rPh sb="4" eb="6">
      <t>イガイ</t>
    </rPh>
    <phoneticPr fontId="3"/>
  </si>
  <si>
    <t>はくちょう号</t>
    <rPh sb="5" eb="6">
      <t>ゴウ</t>
    </rPh>
    <phoneticPr fontId="1"/>
  </si>
  <si>
    <t>町内小学校・福祉施設</t>
    <rPh sb="0" eb="2">
      <t>チョウナイ</t>
    </rPh>
    <rPh sb="2" eb="5">
      <t>ショウガッコウ</t>
    </rPh>
    <rPh sb="6" eb="8">
      <t>フクシ</t>
    </rPh>
    <rPh sb="8" eb="10">
      <t>シセツ</t>
    </rPh>
    <phoneticPr fontId="1"/>
  </si>
  <si>
    <t>リクエストは件数ではなく点数</t>
    <rPh sb="6" eb="8">
      <t>ケンスウ</t>
    </rPh>
    <rPh sb="12" eb="14">
      <t>テンスウ</t>
    </rPh>
    <phoneticPr fontId="3"/>
  </si>
  <si>
    <t>白黒10円・カラー100円</t>
    <rPh sb="0" eb="2">
      <t>シロクロ</t>
    </rPh>
    <rPh sb="4" eb="5">
      <t>エン</t>
    </rPh>
    <rPh sb="12" eb="13">
      <t>エン</t>
    </rPh>
    <phoneticPr fontId="3"/>
  </si>
  <si>
    <t>文献複写には、オンラインデータベース複写も含む</t>
    <rPh sb="0" eb="2">
      <t>ブンケン</t>
    </rPh>
    <rPh sb="2" eb="4">
      <t>フクシャ</t>
    </rPh>
    <rPh sb="18" eb="20">
      <t>フクシャ</t>
    </rPh>
    <rPh sb="21" eb="22">
      <t>フク</t>
    </rPh>
    <phoneticPr fontId="3"/>
  </si>
  <si>
    <t>未実施</t>
    <rPh sb="0" eb="3">
      <t>ミジッシ</t>
    </rPh>
    <phoneticPr fontId="5"/>
  </si>
  <si>
    <t>A4/50・A3/80</t>
  </si>
  <si>
    <t>GPRIME
for SaaS</t>
  </si>
  <si>
    <t>図書：TRC
AV：なし</t>
    <rPh sb="0" eb="2">
      <t>トショ</t>
    </rPh>
    <phoneticPr fontId="25"/>
  </si>
  <si>
    <t>外部</t>
    <rPh sb="0" eb="2">
      <t>ガイブ</t>
    </rPh>
    <phoneticPr fontId="25"/>
  </si>
  <si>
    <t>日立</t>
    <rPh sb="0" eb="2">
      <t>ヒタチ</t>
    </rPh>
    <phoneticPr fontId="3"/>
  </si>
  <si>
    <t>導入経費はリース料に含む</t>
    <rPh sb="0" eb="2">
      <t>ドウニュウ</t>
    </rPh>
    <rPh sb="2" eb="4">
      <t>ケイヒ</t>
    </rPh>
    <rPh sb="8" eb="9">
      <t>リョウ</t>
    </rPh>
    <rPh sb="10" eb="11">
      <t>フク</t>
    </rPh>
    <phoneticPr fontId="3"/>
  </si>
  <si>
    <t>本館一括</t>
    <rPh sb="0" eb="4">
      <t>ホンカンイッカツ</t>
    </rPh>
    <phoneticPr fontId="3"/>
  </si>
  <si>
    <t>R2.11.11</t>
  </si>
  <si>
    <t>1800GB</t>
  </si>
  <si>
    <t>Windows Server 2019</t>
  </si>
  <si>
    <t>iLiswing V4</t>
  </si>
  <si>
    <t>WINDOWS
SERVER</t>
  </si>
  <si>
    <t>TRC T/TR</t>
  </si>
  <si>
    <t>Windows
Server2016</t>
  </si>
  <si>
    <t>ESPRIMO</t>
  </si>
  <si>
    <t>WebiLis V4</t>
  </si>
  <si>
    <t>windows
Server2016</t>
  </si>
  <si>
    <t>iLiswing　V3</t>
  </si>
  <si>
    <t>webiLis</t>
  </si>
  <si>
    <t>Express5800/T110i</t>
  </si>
  <si>
    <t>９００GB</t>
  </si>
  <si>
    <t>Red Hat Enterprise Linux</t>
  </si>
  <si>
    <t>Ｗｉｎｄｏｗｓ７</t>
  </si>
  <si>
    <t>名館長</t>
    <rPh sb="0" eb="1">
      <t>メイ</t>
    </rPh>
    <rPh sb="1" eb="3">
      <t>カンチョウ</t>
    </rPh>
    <phoneticPr fontId="3"/>
  </si>
  <si>
    <t>導入なし</t>
    <rPh sb="0" eb="2">
      <t>ドウニュウ</t>
    </rPh>
    <phoneticPr fontId="3"/>
  </si>
  <si>
    <t>クラウドのため、ハードに関する記載なし/利用者開放端末・インターネット利用者開放端末は各1台ずつ感染症拡大防止策のため使用停止中</t>
    <rPh sb="12" eb="13">
      <t>カン</t>
    </rPh>
    <rPh sb="15" eb="17">
      <t>キサイ</t>
    </rPh>
    <rPh sb="20" eb="23">
      <t>リヨウシャ</t>
    </rPh>
    <rPh sb="23" eb="25">
      <t>カイホウ</t>
    </rPh>
    <rPh sb="25" eb="27">
      <t>タンマツ</t>
    </rPh>
    <rPh sb="35" eb="38">
      <t>リヨウシャ</t>
    </rPh>
    <rPh sb="38" eb="40">
      <t>カイホウ</t>
    </rPh>
    <rPh sb="40" eb="42">
      <t>タンマツ</t>
    </rPh>
    <rPh sb="43" eb="44">
      <t>カク</t>
    </rPh>
    <rPh sb="45" eb="46">
      <t>ダイ</t>
    </rPh>
    <rPh sb="48" eb="51">
      <t>カンセンショウ</t>
    </rPh>
    <rPh sb="51" eb="53">
      <t>カクダイ</t>
    </rPh>
    <rPh sb="53" eb="55">
      <t>ボウシ</t>
    </rPh>
    <rPh sb="55" eb="56">
      <t>サク</t>
    </rPh>
    <rPh sb="59" eb="61">
      <t>シヨウ</t>
    </rPh>
    <rPh sb="61" eb="63">
      <t>テイシ</t>
    </rPh>
    <rPh sb="63" eb="64">
      <t>チュウ</t>
    </rPh>
    <phoneticPr fontId="3"/>
  </si>
  <si>
    <t>図書TRC
AV独自</t>
    <rPh sb="0" eb="2">
      <t>トショ</t>
    </rPh>
    <rPh sb="8" eb="10">
      <t>ドクジ</t>
    </rPh>
    <phoneticPr fontId="3"/>
  </si>
  <si>
    <t>ｸﾗｳﾄﾞ型ｻｰﾋﾞｽｼｽﾃﾑを導入したためﾊｰﾄﾞとOSは不明。</t>
    <rPh sb="5" eb="6">
      <t>カタ</t>
    </rPh>
    <rPh sb="16" eb="18">
      <t>ドウニュウ</t>
    </rPh>
    <rPh sb="30" eb="32">
      <t>フメイ</t>
    </rPh>
    <phoneticPr fontId="3"/>
  </si>
  <si>
    <t>Windows Server2012R2</t>
  </si>
  <si>
    <t>ESPRIMO
D588/BX</t>
  </si>
  <si>
    <t>Windous10
Enterprise LTSC</t>
  </si>
  <si>
    <t>富士通</t>
    <rPh sb="0" eb="3">
      <t>ふじつう</t>
    </rPh>
    <phoneticPr fontId="24" type="Hiragana"/>
  </si>
  <si>
    <t>一括計上</t>
    <rPh sb="0" eb="2">
      <t>イッカツ</t>
    </rPh>
    <rPh sb="2" eb="4">
      <t>ケイジョウ</t>
    </rPh>
    <phoneticPr fontId="3"/>
  </si>
  <si>
    <t>人件費は兼務職員分を除く。</t>
  </si>
  <si>
    <t>業務委託のため人件費は「その他の図書館費」に計上</t>
    <rPh sb="0" eb="2">
      <t>ギョウム</t>
    </rPh>
    <rPh sb="2" eb="4">
      <t>イタク</t>
    </rPh>
    <rPh sb="7" eb="10">
      <t>ジンケンヒ</t>
    </rPh>
    <rPh sb="14" eb="15">
      <t>タ</t>
    </rPh>
    <rPh sb="16" eb="19">
      <t>トショカン</t>
    </rPh>
    <rPh sb="19" eb="20">
      <t>ヒ</t>
    </rPh>
    <rPh sb="22" eb="24">
      <t>ケイジョウ</t>
    </rPh>
    <phoneticPr fontId="3"/>
  </si>
  <si>
    <t>日本HP</t>
    <rPh sb="0" eb="2">
      <t>ニホン</t>
    </rPh>
    <phoneticPr fontId="3"/>
  </si>
  <si>
    <t>HP250G7Notebook</t>
  </si>
  <si>
    <t>8GB</t>
  </si>
  <si>
    <t>Windouws10Pro</t>
  </si>
  <si>
    <t>web図書館システム</t>
    <rPh sb="3" eb="6">
      <t>トショカン</t>
    </rPh>
    <phoneticPr fontId="3"/>
  </si>
  <si>
    <t>※奉仕人口は、令和3年4月1日時点（令和3年4月23日公表（令和3年8月修正）の「移動人口調査(4月）」）</t>
    <rPh sb="1" eb="3">
      <t>ホウシ</t>
    </rPh>
    <rPh sb="3" eb="5">
      <t>ジンコウ</t>
    </rPh>
    <rPh sb="7" eb="8">
      <t>レイ</t>
    </rPh>
    <rPh sb="8" eb="9">
      <t>ワ</t>
    </rPh>
    <rPh sb="10" eb="11">
      <t>ネン</t>
    </rPh>
    <rPh sb="12" eb="13">
      <t>ツキ</t>
    </rPh>
    <rPh sb="14" eb="15">
      <t>ヒ</t>
    </rPh>
    <rPh sb="15" eb="17">
      <t>ジテン</t>
    </rPh>
    <rPh sb="18" eb="19">
      <t>レイ</t>
    </rPh>
    <rPh sb="19" eb="20">
      <t>ワ</t>
    </rPh>
    <rPh sb="21" eb="22">
      <t>ネン</t>
    </rPh>
    <rPh sb="23" eb="24">
      <t>ツキ</t>
    </rPh>
    <rPh sb="26" eb="27">
      <t>ヒ</t>
    </rPh>
    <rPh sb="27" eb="29">
      <t>コウヒョウ</t>
    </rPh>
    <rPh sb="30" eb="31">
      <t>レイ</t>
    </rPh>
    <rPh sb="31" eb="32">
      <t>ワ</t>
    </rPh>
    <rPh sb="33" eb="34">
      <t>ネン</t>
    </rPh>
    <rPh sb="35" eb="36">
      <t>ツキ</t>
    </rPh>
    <rPh sb="36" eb="38">
      <t>シュウセイ</t>
    </rPh>
    <rPh sb="41" eb="43">
      <t>イドウ</t>
    </rPh>
    <rPh sb="43" eb="45">
      <t>ジンコウ</t>
    </rPh>
    <rPh sb="45" eb="47">
      <t>チョウサ</t>
    </rPh>
    <rPh sb="49" eb="50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</si>
</sst>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\(#,##0\)"/>
    <numFmt numFmtId="177" formatCode="[$-411]ge\.m\.d;@"/>
    <numFmt numFmtId="178" formatCode="#,##0_);[Red]\(#,##0\)"/>
    <numFmt numFmtId="179" formatCode="#,##0_ "/>
    <numFmt numFmtId="180" formatCode="0.00_ "/>
    <numFmt numFmtId="181" formatCode="0.00_);[Red]\(0.00\)"/>
    <numFmt numFmtId="182" formatCode="#,##0.0_);[Red]\(#,##0.0\)"/>
    <numFmt numFmtId="183" formatCode="#,##0.00_);[Red]\(#,##0.00\)"/>
    <numFmt numFmtId="184" formatCode="0_);[Red]\(0\)"/>
  </numFmts>
  <fonts count="7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ＪＳＰ明朝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 diagonalDown="1"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8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49" fillId="0" borderId="0" applyNumberFormat="0" applyFill="0" applyBorder="0" applyProtection="0"/>
    <xf numFmtId="0" fontId="50" fillId="17" borderId="0" applyNumberFormat="0" applyBorder="0" applyProtection="0"/>
    <xf numFmtId="0" fontId="50" fillId="18" borderId="0" applyNumberFormat="0" applyBorder="0" applyProtection="0"/>
    <xf numFmtId="0" fontId="49" fillId="19" borderId="0" applyNumberFormat="0" applyBorder="0" applyProtection="0"/>
    <xf numFmtId="0" fontId="47" fillId="20" borderId="0" applyNumberFormat="0" applyBorder="0" applyProtection="0"/>
    <xf numFmtId="0" fontId="48" fillId="21" borderId="0" applyNumberFormat="0" applyBorder="0" applyProtection="0"/>
    <xf numFmtId="178" fontId="1" fillId="0" borderId="0" applyBorder="0" applyProtection="0"/>
    <xf numFmtId="38" fontId="1" fillId="0" borderId="0" applyBorder="0" applyProtection="0"/>
    <xf numFmtId="0" fontId="44" fillId="0" borderId="0" applyNumberFormat="0" applyFill="0" applyBorder="0" applyProtection="0"/>
    <xf numFmtId="0" fontId="45" fillId="22" borderId="0" applyNumberFormat="0" applyBorder="0" applyProtection="0"/>
    <xf numFmtId="0" fontId="40" fillId="0" borderId="0" applyNumberFormat="0" applyFill="0" applyBorder="0" applyProtection="0"/>
    <xf numFmtId="0" fontId="41" fillId="0" borderId="0" applyNumberFormat="0" applyFill="0" applyBorder="0" applyProtection="0"/>
    <xf numFmtId="0" fontId="42" fillId="0" borderId="0" applyNumberFormat="0" applyFill="0" applyBorder="0" applyProtection="0"/>
    <xf numFmtId="0" fontId="46" fillId="23" borderId="0" applyNumberFormat="0" applyBorder="0" applyProtection="0"/>
    <xf numFmtId="0" fontId="43" fillId="23" borderId="1" applyNumberFormat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7" fillId="0" borderId="0" applyNumberFormat="0" applyFill="0" applyBorder="0" applyProtection="0"/>
    <xf numFmtId="0" fontId="16" fillId="24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5" fillId="6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28" borderId="2" applyNumberFormat="0" applyAlignment="0" applyProtection="0">
      <alignment vertical="center"/>
    </xf>
    <xf numFmtId="0" fontId="57" fillId="62" borderId="113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1" fillId="30" borderId="3" applyNumberFormat="0" applyFont="0" applyAlignment="0" applyProtection="0">
      <alignment vertical="center"/>
    </xf>
    <xf numFmtId="0" fontId="1" fillId="31" borderId="114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9" fillId="0" borderId="115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0" fillId="64" borderId="0" applyNumberFormat="0" applyBorder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61" fillId="65" borderId="1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62" fillId="0" borderId="117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63" fillId="0" borderId="118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4" fillId="0" borderId="1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65" fillId="0" borderId="120" applyNumberFormat="0" applyFill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66" fillId="65" borderId="12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68" fillId="8" borderId="116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69" fillId="66" borderId="0" applyNumberFormat="0" applyBorder="0" applyAlignment="0" applyProtection="0">
      <alignment vertical="center"/>
    </xf>
    <xf numFmtId="0" fontId="1" fillId="0" borderId="0"/>
  </cellStyleXfs>
  <cellXfs count="10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3" borderId="10" xfId="0" applyFont="1" applyFill="1" applyBorder="1">
      <alignment vertical="center"/>
    </xf>
    <xf numFmtId="0" fontId="4" fillId="33" borderId="11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>
      <alignment vertical="center"/>
    </xf>
    <xf numFmtId="0" fontId="4" fillId="33" borderId="12" xfId="0" applyFont="1" applyFill="1" applyBorder="1">
      <alignment vertical="center"/>
    </xf>
    <xf numFmtId="0" fontId="4" fillId="33" borderId="13" xfId="0" applyFont="1" applyFill="1" applyBorder="1">
      <alignment vertical="center"/>
    </xf>
    <xf numFmtId="0" fontId="4" fillId="33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6" fillId="33" borderId="15" xfId="0" applyFont="1" applyFill="1" applyBorder="1" applyAlignment="1">
      <alignment horizontal="center"/>
    </xf>
    <xf numFmtId="0" fontId="4" fillId="33" borderId="14" xfId="0" applyFont="1" applyFill="1" applyBorder="1">
      <alignment vertical="center"/>
    </xf>
    <xf numFmtId="0" fontId="6" fillId="33" borderId="12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6" fillId="33" borderId="18" xfId="0" applyFont="1" applyFill="1" applyBorder="1" applyAlignment="1">
      <alignment vertical="center"/>
    </xf>
    <xf numFmtId="0" fontId="6" fillId="33" borderId="13" xfId="0" applyFont="1" applyFill="1" applyBorder="1" applyAlignment="1">
      <alignment vertical="center"/>
    </xf>
    <xf numFmtId="0" fontId="6" fillId="33" borderId="19" xfId="0" applyFont="1" applyFill="1" applyBorder="1" applyAlignment="1">
      <alignment horizontal="left"/>
    </xf>
    <xf numFmtId="0" fontId="6" fillId="33" borderId="12" xfId="0" applyFont="1" applyFill="1" applyBorder="1" applyAlignment="1">
      <alignment horizontal="left"/>
    </xf>
    <xf numFmtId="0" fontId="6" fillId="33" borderId="12" xfId="0" applyFont="1" applyFill="1" applyBorder="1" applyAlignment="1">
      <alignment vertical="center"/>
    </xf>
    <xf numFmtId="0" fontId="7" fillId="33" borderId="18" xfId="0" applyFont="1" applyFill="1" applyBorder="1" applyAlignment="1">
      <alignment vertical="center"/>
    </xf>
    <xf numFmtId="0" fontId="7" fillId="33" borderId="12" xfId="0" applyFont="1" applyFill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/>
    <xf numFmtId="0" fontId="4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6" fillId="0" borderId="11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4" fillId="0" borderId="0" xfId="0" applyFont="1" applyFill="1">
      <alignment vertical="center"/>
    </xf>
    <xf numFmtId="0" fontId="6" fillId="0" borderId="10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13" xfId="0" applyFont="1" applyFill="1" applyBorder="1">
      <alignment vertical="center"/>
    </xf>
    <xf numFmtId="178" fontId="4" fillId="0" borderId="12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 shrinkToFit="1"/>
    </xf>
    <xf numFmtId="178" fontId="4" fillId="0" borderId="21" xfId="0" applyNumberFormat="1" applyFont="1" applyFill="1" applyBorder="1" applyAlignment="1">
      <alignment horizontal="right" vertical="center"/>
    </xf>
    <xf numFmtId="0" fontId="6" fillId="0" borderId="12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9" fillId="0" borderId="0" xfId="0" applyFont="1" applyFill="1" applyAlignment="1">
      <alignment horizontal="left" vertical="center"/>
    </xf>
    <xf numFmtId="0" fontId="4" fillId="0" borderId="14" xfId="0" applyFont="1" applyFill="1" applyBorder="1" applyAlignment="1">
      <alignment horizontal="right"/>
    </xf>
    <xf numFmtId="0" fontId="4" fillId="0" borderId="0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2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center"/>
    </xf>
    <xf numFmtId="0" fontId="4" fillId="0" borderId="12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176" fontId="4" fillId="0" borderId="0" xfId="0" applyNumberFormat="1" applyFont="1" applyFill="1">
      <alignment vertical="center"/>
    </xf>
    <xf numFmtId="0" fontId="5" fillId="0" borderId="1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4" fillId="0" borderId="23" xfId="171" applyFont="1" applyFill="1" applyBorder="1"/>
    <xf numFmtId="0" fontId="4" fillId="0" borderId="15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2" xfId="0" applyFont="1" applyFill="1" applyBorder="1" applyAlignment="1">
      <alignment vertical="center" shrinkToFit="1"/>
    </xf>
    <xf numFmtId="176" fontId="4" fillId="0" borderId="15" xfId="0" applyNumberFormat="1" applyFont="1" applyFill="1" applyBorder="1">
      <alignment vertical="center"/>
    </xf>
    <xf numFmtId="0" fontId="6" fillId="0" borderId="12" xfId="0" applyFont="1" applyFill="1" applyBorder="1" applyAlignment="1">
      <alignment horizontal="center"/>
    </xf>
    <xf numFmtId="38" fontId="6" fillId="0" borderId="10" xfId="84" applyFont="1" applyFill="1" applyBorder="1" applyAlignment="1"/>
    <xf numFmtId="38" fontId="6" fillId="0" borderId="15" xfId="84" applyFont="1" applyFill="1" applyBorder="1" applyAlignment="1"/>
    <xf numFmtId="38" fontId="6" fillId="0" borderId="12" xfId="84" applyFont="1" applyFill="1" applyBorder="1" applyAlignment="1">
      <alignment horizontal="center"/>
    </xf>
    <xf numFmtId="0" fontId="4" fillId="0" borderId="14" xfId="0" applyFont="1" applyFill="1" applyBorder="1">
      <alignment vertical="center"/>
    </xf>
    <xf numFmtId="0" fontId="7" fillId="0" borderId="11" xfId="0" applyFont="1" applyFill="1" applyBorder="1" applyAlignment="1">
      <alignment horizontal="center"/>
    </xf>
    <xf numFmtId="0" fontId="7" fillId="0" borderId="15" xfId="0" applyFont="1" applyFill="1" applyBorder="1">
      <alignment vertical="center"/>
    </xf>
    <xf numFmtId="0" fontId="7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18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4" fillId="0" borderId="15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shrinkToFit="1"/>
    </xf>
    <xf numFmtId="0" fontId="4" fillId="0" borderId="0" xfId="0" applyFont="1" applyFill="1" applyAlignment="1">
      <alignment vertical="center" shrinkToFit="1"/>
    </xf>
    <xf numFmtId="0" fontId="4" fillId="0" borderId="15" xfId="0" applyFont="1" applyFill="1" applyBorder="1" applyAlignment="1">
      <alignment horizontal="center" shrinkToFit="1"/>
    </xf>
    <xf numFmtId="0" fontId="4" fillId="0" borderId="11" xfId="0" applyFont="1" applyFill="1" applyBorder="1" applyAlignment="1">
      <alignment horizontal="center"/>
    </xf>
    <xf numFmtId="0" fontId="4" fillId="0" borderId="26" xfId="0" applyFont="1" applyFill="1" applyBorder="1">
      <alignment vertical="center"/>
    </xf>
    <xf numFmtId="178" fontId="4" fillId="0" borderId="27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13" fillId="0" borderId="0" xfId="0" applyFont="1" applyFill="1" applyBorder="1">
      <alignment vertical="center"/>
    </xf>
    <xf numFmtId="178" fontId="4" fillId="0" borderId="12" xfId="0" applyNumberFormat="1" applyFont="1" applyFill="1" applyBorder="1" applyAlignment="1">
      <alignment vertical="center"/>
    </xf>
    <xf numFmtId="178" fontId="4" fillId="0" borderId="20" xfId="0" applyNumberFormat="1" applyFont="1" applyFill="1" applyBorder="1" applyAlignment="1">
      <alignment vertical="center"/>
    </xf>
    <xf numFmtId="0" fontId="32" fillId="33" borderId="23" xfId="161" applyFont="1" applyFill="1" applyBorder="1"/>
    <xf numFmtId="183" fontId="4" fillId="0" borderId="0" xfId="0" applyNumberFormat="1" applyFont="1" applyFill="1">
      <alignment vertical="center"/>
    </xf>
    <xf numFmtId="183" fontId="6" fillId="0" borderId="15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183" fontId="4" fillId="0" borderId="20" xfId="0" applyNumberFormat="1" applyFont="1" applyFill="1" applyBorder="1" applyAlignment="1">
      <alignment horizontal="right" vertical="center"/>
    </xf>
    <xf numFmtId="183" fontId="4" fillId="0" borderId="21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 shrinkToFit="1"/>
    </xf>
    <xf numFmtId="178" fontId="4" fillId="0" borderId="28" xfId="0" applyNumberFormat="1" applyFont="1" applyFill="1" applyBorder="1" applyAlignment="1">
      <alignment horizontal="left" vertical="center" shrinkToFit="1"/>
    </xf>
    <xf numFmtId="178" fontId="4" fillId="0" borderId="29" xfId="0" applyNumberFormat="1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14" fillId="0" borderId="23" xfId="156" applyFont="1" applyFill="1" applyBorder="1"/>
    <xf numFmtId="0" fontId="14" fillId="0" borderId="0" xfId="156" applyFont="1" applyFill="1" applyBorder="1"/>
    <xf numFmtId="178" fontId="4" fillId="0" borderId="28" xfId="0" applyNumberFormat="1" applyFont="1" applyFill="1" applyBorder="1" applyAlignment="1">
      <alignment horizontal="right" vertical="center"/>
    </xf>
    <xf numFmtId="178" fontId="4" fillId="0" borderId="29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horizontal="left" vertical="center"/>
    </xf>
    <xf numFmtId="0" fontId="4" fillId="0" borderId="24" xfId="0" applyFont="1" applyFill="1" applyBorder="1">
      <alignment vertical="center"/>
    </xf>
    <xf numFmtId="178" fontId="4" fillId="0" borderId="16" xfId="0" applyNumberFormat="1" applyFont="1" applyFill="1" applyBorder="1" applyAlignment="1">
      <alignment horizontal="center" vertical="center"/>
    </xf>
    <xf numFmtId="178" fontId="4" fillId="0" borderId="17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shrinkToFit="1"/>
    </xf>
    <xf numFmtId="178" fontId="4" fillId="0" borderId="29" xfId="0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right" vertical="center"/>
    </xf>
    <xf numFmtId="178" fontId="14" fillId="0" borderId="29" xfId="0" applyNumberFormat="1" applyFont="1" applyFill="1" applyBorder="1" applyAlignment="1">
      <alignment horizontal="left" vertical="center" shrinkToFit="1"/>
    </xf>
    <xf numFmtId="178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>
      <alignment vertical="center"/>
    </xf>
    <xf numFmtId="178" fontId="4" fillId="0" borderId="0" xfId="0" applyNumberFormat="1" applyFont="1" applyAlignment="1">
      <alignment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177" fontId="4" fillId="34" borderId="21" xfId="0" applyNumberFormat="1" applyFont="1" applyFill="1" applyBorder="1" applyAlignment="1">
      <alignment horizontal="center" vertical="center"/>
    </xf>
    <xf numFmtId="0" fontId="4" fillId="34" borderId="20" xfId="0" applyFont="1" applyFill="1" applyBorder="1" applyAlignment="1">
      <alignment horizontal="center" vertical="center"/>
    </xf>
    <xf numFmtId="0" fontId="4" fillId="34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5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179" applyFont="1" applyFill="1" applyBorder="1" applyAlignment="1">
      <alignment vertical="center"/>
    </xf>
    <xf numFmtId="183" fontId="37" fillId="0" borderId="0" xfId="0" applyNumberFormat="1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180" applyFont="1" applyFill="1" applyBorder="1" applyAlignment="1">
      <alignment vertical="center"/>
    </xf>
    <xf numFmtId="0" fontId="37" fillId="0" borderId="0" xfId="180" applyFont="1" applyFill="1" applyBorder="1" applyAlignment="1">
      <alignment vertical="center"/>
    </xf>
    <xf numFmtId="0" fontId="4" fillId="0" borderId="0" xfId="179" applyFont="1" applyFill="1" applyBorder="1" applyAlignment="1"/>
    <xf numFmtId="178" fontId="8" fillId="0" borderId="22" xfId="0" applyNumberFormat="1" applyFont="1" applyFill="1" applyBorder="1" applyAlignment="1"/>
    <xf numFmtId="0" fontId="4" fillId="0" borderId="21" xfId="176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horizontal="left" vertical="center"/>
    </xf>
    <xf numFmtId="178" fontId="4" fillId="0" borderId="20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shrinkToFit="1"/>
    </xf>
    <xf numFmtId="178" fontId="4" fillId="0" borderId="31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0" fontId="4" fillId="0" borderId="29" xfId="0" applyFont="1" applyFill="1" applyBorder="1" applyAlignment="1">
      <alignment horizontal="left" vertical="center" shrinkToFit="1"/>
    </xf>
    <xf numFmtId="176" fontId="4" fillId="0" borderId="13" xfId="0" applyNumberFormat="1" applyFont="1" applyFill="1" applyBorder="1">
      <alignment vertical="center"/>
    </xf>
    <xf numFmtId="0" fontId="4" fillId="0" borderId="32" xfId="0" applyFont="1" applyBorder="1" applyAlignment="1">
      <alignment vertical="center" shrinkToFit="1"/>
    </xf>
    <xf numFmtId="0" fontId="4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33" borderId="14" xfId="0" applyFont="1" applyFill="1" applyBorder="1" applyAlignment="1">
      <alignment horizontal="center"/>
    </xf>
    <xf numFmtId="0" fontId="6" fillId="33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6" fillId="0" borderId="24" xfId="0" applyFont="1" applyFill="1" applyBorder="1">
      <alignment vertical="center"/>
    </xf>
    <xf numFmtId="0" fontId="4" fillId="0" borderId="3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37" xfId="0" applyFont="1" applyFill="1" applyBorder="1">
      <alignment vertical="center"/>
    </xf>
    <xf numFmtId="0" fontId="6" fillId="0" borderId="35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left" shrinkToFit="1"/>
    </xf>
    <xf numFmtId="0" fontId="7" fillId="0" borderId="24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26" xfId="0" applyFont="1" applyFill="1" applyBorder="1">
      <alignment vertical="center"/>
    </xf>
    <xf numFmtId="0" fontId="7" fillId="0" borderId="24" xfId="0" applyFont="1" applyFill="1" applyBorder="1" applyAlignment="1">
      <alignment horizontal="right"/>
    </xf>
    <xf numFmtId="0" fontId="7" fillId="0" borderId="35" xfId="0" applyFont="1" applyFill="1" applyBorder="1">
      <alignment vertical="center"/>
    </xf>
    <xf numFmtId="38" fontId="6" fillId="0" borderId="24" xfId="84" applyFont="1" applyFill="1" applyBorder="1" applyAlignment="1"/>
    <xf numFmtId="0" fontId="6" fillId="33" borderId="24" xfId="0" applyFont="1" applyFill="1" applyBorder="1" applyAlignment="1">
      <alignment horizontal="left"/>
    </xf>
    <xf numFmtId="0" fontId="6" fillId="33" borderId="37" xfId="0" applyFont="1" applyFill="1" applyBorder="1" applyAlignment="1">
      <alignment horizontal="left"/>
    </xf>
    <xf numFmtId="0" fontId="7" fillId="33" borderId="24" xfId="0" applyFont="1" applyFill="1" applyBorder="1" applyAlignment="1">
      <alignment vertical="center"/>
    </xf>
    <xf numFmtId="0" fontId="6" fillId="33" borderId="22" xfId="0" applyFont="1" applyFill="1" applyBorder="1">
      <alignment vertical="center"/>
    </xf>
    <xf numFmtId="0" fontId="6" fillId="33" borderId="24" xfId="0" applyFont="1" applyFill="1" applyBorder="1">
      <alignment vertical="center"/>
    </xf>
    <xf numFmtId="0" fontId="6" fillId="33" borderId="24" xfId="0" applyFont="1" applyFill="1" applyBorder="1" applyAlignment="1">
      <alignment vertical="center"/>
    </xf>
    <xf numFmtId="0" fontId="4" fillId="33" borderId="24" xfId="0" applyFont="1" applyFill="1" applyBorder="1" applyAlignment="1">
      <alignment horizontal="center"/>
    </xf>
    <xf numFmtId="0" fontId="4" fillId="33" borderId="38" xfId="0" applyFont="1" applyFill="1" applyBorder="1">
      <alignment vertical="center"/>
    </xf>
    <xf numFmtId="0" fontId="4" fillId="33" borderId="39" xfId="0" applyFont="1" applyFill="1" applyBorder="1" applyAlignment="1">
      <alignment shrinkToFit="1"/>
    </xf>
    <xf numFmtId="0" fontId="4" fillId="33" borderId="38" xfId="0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shrinkToFit="1"/>
    </xf>
    <xf numFmtId="178" fontId="4" fillId="0" borderId="20" xfId="0" applyNumberFormat="1" applyFont="1" applyFill="1" applyBorder="1" applyAlignment="1">
      <alignment horizontal="right" vertical="center" shrinkToFit="1"/>
    </xf>
    <xf numFmtId="178" fontId="4" fillId="0" borderId="20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38" fillId="0" borderId="0" xfId="0" applyFont="1" applyFill="1">
      <alignment vertical="center"/>
    </xf>
    <xf numFmtId="0" fontId="5" fillId="0" borderId="12" xfId="176" applyFont="1" applyFill="1" applyBorder="1" applyAlignment="1">
      <alignment vertical="center" wrapText="1"/>
    </xf>
    <xf numFmtId="182" fontId="4" fillId="0" borderId="21" xfId="0" applyNumberFormat="1" applyFont="1" applyFill="1" applyBorder="1" applyAlignment="1">
      <alignment horizontal="right" vertical="center" shrinkToFit="1"/>
    </xf>
    <xf numFmtId="0" fontId="5" fillId="0" borderId="24" xfId="176" applyFont="1" applyFill="1" applyBorder="1" applyAlignment="1">
      <alignment vertical="center" wrapText="1"/>
    </xf>
    <xf numFmtId="0" fontId="5" fillId="0" borderId="15" xfId="176" applyFont="1" applyFill="1" applyBorder="1" applyAlignment="1">
      <alignment vertical="center" wrapText="1"/>
    </xf>
    <xf numFmtId="178" fontId="4" fillId="0" borderId="29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right"/>
    </xf>
    <xf numFmtId="182" fontId="4" fillId="0" borderId="20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right" vertical="center"/>
    </xf>
    <xf numFmtId="182" fontId="4" fillId="0" borderId="15" xfId="0" applyNumberFormat="1" applyFont="1" applyFill="1" applyBorder="1" applyAlignment="1">
      <alignment horizontal="right" vertical="center"/>
    </xf>
    <xf numFmtId="178" fontId="4" fillId="0" borderId="15" xfId="178" applyNumberFormat="1" applyFont="1" applyFill="1" applyBorder="1">
      <alignment vertical="center"/>
    </xf>
    <xf numFmtId="178" fontId="4" fillId="0" borderId="15" xfId="183" applyNumberFormat="1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top"/>
    </xf>
    <xf numFmtId="0" fontId="4" fillId="0" borderId="4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178" fontId="4" fillId="0" borderId="15" xfId="177" applyNumberFormat="1" applyFont="1" applyFill="1" applyBorder="1" applyAlignment="1">
      <alignment horizontal="right" vertical="center"/>
    </xf>
    <xf numFmtId="178" fontId="4" fillId="0" borderId="39" xfId="177" applyNumberFormat="1" applyFont="1" applyFill="1" applyBorder="1" applyAlignment="1">
      <alignment vertical="center"/>
    </xf>
    <xf numFmtId="178" fontId="4" fillId="0" borderId="43" xfId="0" applyNumberFormat="1" applyFont="1" applyFill="1" applyBorder="1" applyAlignment="1">
      <alignment horizontal="right" vertical="center"/>
    </xf>
    <xf numFmtId="0" fontId="4" fillId="0" borderId="12" xfId="179" applyFont="1" applyFill="1" applyBorder="1" applyAlignment="1">
      <alignment vertical="center"/>
    </xf>
    <xf numFmtId="178" fontId="4" fillId="0" borderId="12" xfId="182" applyNumberFormat="1" applyFont="1" applyFill="1" applyBorder="1" applyAlignment="1">
      <alignment vertical="center"/>
    </xf>
    <xf numFmtId="178" fontId="4" fillId="0" borderId="12" xfId="182" applyNumberFormat="1" applyFont="1" applyFill="1" applyBorder="1" applyAlignment="1">
      <alignment horizontal="right" vertical="center"/>
    </xf>
    <xf numFmtId="178" fontId="4" fillId="0" borderId="12" xfId="178" applyNumberFormat="1" applyFont="1" applyFill="1" applyBorder="1">
      <alignment vertical="center"/>
    </xf>
    <xf numFmtId="178" fontId="32" fillId="0" borderId="12" xfId="172" applyNumberFormat="1" applyFont="1" applyFill="1" applyBorder="1" applyAlignment="1">
      <alignment horizontal="right" vertical="center"/>
    </xf>
    <xf numFmtId="183" fontId="4" fillId="0" borderId="12" xfId="0" applyNumberFormat="1" applyFont="1" applyFill="1" applyBorder="1" applyAlignment="1">
      <alignment horizontal="right" vertical="center"/>
    </xf>
    <xf numFmtId="178" fontId="4" fillId="0" borderId="12" xfId="183" applyNumberFormat="1" applyFont="1" applyFill="1" applyBorder="1" applyAlignment="1">
      <alignment horizontal="left" vertical="center" shrinkToFit="1"/>
    </xf>
    <xf numFmtId="178" fontId="4" fillId="0" borderId="12" xfId="170" applyNumberFormat="1" applyFont="1" applyFill="1" applyBorder="1" applyAlignment="1">
      <alignment horizontal="right" vertical="center"/>
    </xf>
    <xf numFmtId="0" fontId="4" fillId="0" borderId="12" xfId="170" applyFont="1" applyFill="1" applyBorder="1" applyAlignment="1">
      <alignment horizontal="center" vertical="center"/>
    </xf>
    <xf numFmtId="0" fontId="4" fillId="0" borderId="12" xfId="169" applyFont="1" applyFill="1" applyBorder="1" applyAlignment="1">
      <alignment horizontal="left" vertical="center"/>
    </xf>
    <xf numFmtId="178" fontId="4" fillId="0" borderId="12" xfId="166" applyNumberFormat="1" applyFont="1" applyFill="1" applyBorder="1" applyAlignment="1">
      <alignment horizontal="right" vertical="center"/>
    </xf>
    <xf numFmtId="0" fontId="4" fillId="0" borderId="12" xfId="166" applyFont="1" applyFill="1" applyBorder="1">
      <alignment vertical="center"/>
    </xf>
    <xf numFmtId="178" fontId="4" fillId="0" borderId="12" xfId="168" applyNumberFormat="1" applyFont="1" applyFill="1" applyBorder="1" applyAlignment="1">
      <alignment horizontal="right" vertical="center"/>
    </xf>
    <xf numFmtId="0" fontId="4" fillId="0" borderId="12" xfId="168" applyFont="1" applyFill="1" applyBorder="1">
      <alignment vertical="center"/>
    </xf>
    <xf numFmtId="178" fontId="4" fillId="0" borderId="12" xfId="176" applyNumberFormat="1" applyFont="1" applyFill="1" applyBorder="1" applyAlignment="1">
      <alignment vertical="center"/>
    </xf>
    <xf numFmtId="178" fontId="4" fillId="0" borderId="12" xfId="176" applyNumberFormat="1" applyFont="1" applyFill="1" applyBorder="1" applyAlignment="1">
      <alignment horizontal="right" vertical="center"/>
    </xf>
    <xf numFmtId="178" fontId="4" fillId="0" borderId="12" xfId="176" applyNumberFormat="1" applyFont="1" applyFill="1" applyBorder="1" applyAlignment="1">
      <alignment horizontal="left" vertical="center"/>
    </xf>
    <xf numFmtId="178" fontId="4" fillId="0" borderId="12" xfId="164" applyNumberFormat="1" applyFont="1" applyFill="1" applyBorder="1" applyAlignment="1">
      <alignment horizontal="right" vertical="center"/>
    </xf>
    <xf numFmtId="179" fontId="4" fillId="0" borderId="12" xfId="164" applyNumberFormat="1" applyFont="1" applyFill="1" applyBorder="1" applyAlignment="1">
      <alignment horizontal="right" vertical="center"/>
    </xf>
    <xf numFmtId="178" fontId="4" fillId="0" borderId="12" xfId="164" applyNumberFormat="1" applyFont="1" applyFill="1" applyBorder="1" applyAlignment="1">
      <alignment horizontal="center" vertical="center"/>
    </xf>
    <xf numFmtId="178" fontId="4" fillId="0" borderId="12" xfId="164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horizontal="center" vertical="center"/>
    </xf>
    <xf numFmtId="178" fontId="4" fillId="0" borderId="12" xfId="164" applyNumberFormat="1" applyFont="1" applyFill="1" applyBorder="1" applyAlignment="1">
      <alignment horizontal="left" vertical="center"/>
    </xf>
    <xf numFmtId="178" fontId="4" fillId="0" borderId="12" xfId="174" applyNumberFormat="1" applyFont="1" applyFill="1" applyBorder="1" applyAlignment="1">
      <alignment horizontal="right" vertical="center"/>
    </xf>
    <xf numFmtId="178" fontId="4" fillId="0" borderId="12" xfId="174" applyNumberFormat="1" applyFont="1" applyFill="1" applyBorder="1" applyAlignment="1">
      <alignment horizontal="left" vertical="center"/>
    </xf>
    <xf numFmtId="177" fontId="4" fillId="0" borderId="12" xfId="161" applyNumberFormat="1" applyFont="1" applyFill="1" applyBorder="1" applyAlignment="1">
      <alignment horizontal="right" vertical="center"/>
    </xf>
    <xf numFmtId="0" fontId="4" fillId="0" borderId="12" xfId="161" applyFont="1" applyFill="1" applyBorder="1" applyAlignment="1">
      <alignment vertical="center"/>
    </xf>
    <xf numFmtId="0" fontId="4" fillId="0" borderId="12" xfId="161" applyFont="1" applyFill="1" applyBorder="1" applyAlignment="1">
      <alignment horizontal="left" vertical="center"/>
    </xf>
    <xf numFmtId="0" fontId="4" fillId="0" borderId="12" xfId="161" applyFont="1" applyFill="1" applyBorder="1" applyAlignment="1">
      <alignment horizontal="left" vertical="center" shrinkToFit="1"/>
    </xf>
    <xf numFmtId="0" fontId="4" fillId="0" borderId="12" xfId="161" applyFont="1" applyFill="1" applyBorder="1" applyAlignment="1">
      <alignment horizontal="center" vertical="center"/>
    </xf>
    <xf numFmtId="178" fontId="4" fillId="0" borderId="12" xfId="161" applyNumberFormat="1" applyFont="1" applyFill="1" applyBorder="1" applyAlignment="1">
      <alignment horizontal="right" vertical="center"/>
    </xf>
    <xf numFmtId="0" fontId="4" fillId="0" borderId="12" xfId="161" applyFont="1" applyFill="1" applyBorder="1" applyAlignment="1">
      <alignment vertical="center" shrinkToFit="1"/>
    </xf>
    <xf numFmtId="178" fontId="4" fillId="0" borderId="12" xfId="157" applyNumberFormat="1" applyFont="1" applyFill="1" applyBorder="1" applyAlignment="1">
      <alignment horizontal="right" vertical="center"/>
    </xf>
    <xf numFmtId="178" fontId="4" fillId="0" borderId="12" xfId="157" applyNumberFormat="1" applyFont="1" applyFill="1" applyBorder="1" applyAlignment="1">
      <alignment horizontal="left" vertical="center" shrinkToFit="1"/>
    </xf>
    <xf numFmtId="178" fontId="4" fillId="0" borderId="12" xfId="159" applyNumberFormat="1" applyFont="1" applyFill="1" applyBorder="1" applyAlignment="1">
      <alignment horizontal="right" vertical="center"/>
    </xf>
    <xf numFmtId="180" fontId="4" fillId="0" borderId="12" xfId="159" applyNumberFormat="1" applyFont="1" applyFill="1" applyBorder="1" applyAlignment="1">
      <alignment horizontal="right" vertical="center"/>
    </xf>
    <xf numFmtId="0" fontId="14" fillId="0" borderId="12" xfId="159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center" vertical="center"/>
    </xf>
    <xf numFmtId="178" fontId="4" fillId="0" borderId="12" xfId="172" applyNumberFormat="1" applyFont="1" applyFill="1" applyBorder="1" applyAlignment="1">
      <alignment horizontal="right" vertical="center" shrinkToFit="1"/>
    </xf>
    <xf numFmtId="0" fontId="4" fillId="0" borderId="12" xfId="170" applyFont="1" applyFill="1" applyBorder="1" applyAlignment="1">
      <alignment horizontal="left" vertical="center" shrinkToFit="1"/>
    </xf>
    <xf numFmtId="179" fontId="4" fillId="0" borderId="12" xfId="0" applyNumberFormat="1" applyFont="1" applyFill="1" applyBorder="1" applyAlignment="1">
      <alignment horizontal="center" vertical="center"/>
    </xf>
    <xf numFmtId="179" fontId="4" fillId="0" borderId="12" xfId="174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178" fontId="4" fillId="0" borderId="12" xfId="162" applyNumberFormat="1" applyFont="1" applyFill="1" applyBorder="1" applyAlignment="1">
      <alignment horizontal="right" vertical="center"/>
    </xf>
    <xf numFmtId="0" fontId="4" fillId="0" borderId="12" xfId="162" applyFont="1" applyFill="1" applyBorder="1" applyAlignment="1">
      <alignment vertical="center" shrinkToFit="1"/>
    </xf>
    <xf numFmtId="178" fontId="4" fillId="0" borderId="12" xfId="159" applyNumberFormat="1" applyFont="1" applyFill="1" applyBorder="1">
      <alignment vertical="center"/>
    </xf>
    <xf numFmtId="180" fontId="4" fillId="0" borderId="12" xfId="159" applyNumberFormat="1" applyFont="1" applyFill="1" applyBorder="1">
      <alignment vertical="center"/>
    </xf>
    <xf numFmtId="0" fontId="14" fillId="0" borderId="24" xfId="180" applyFont="1" applyFill="1" applyBorder="1" applyAlignment="1">
      <alignment horizontal="right" vertical="center"/>
    </xf>
    <xf numFmtId="0" fontId="4" fillId="0" borderId="24" xfId="180" applyFont="1" applyFill="1" applyBorder="1" applyAlignment="1">
      <alignment vertical="center"/>
    </xf>
    <xf numFmtId="178" fontId="4" fillId="0" borderId="24" xfId="178" applyNumberFormat="1" applyFont="1" applyFill="1" applyBorder="1">
      <alignment vertical="center"/>
    </xf>
    <xf numFmtId="178" fontId="4" fillId="0" borderId="24" xfId="183" applyNumberFormat="1" applyFont="1" applyFill="1" applyBorder="1" applyAlignment="1">
      <alignment horizontal="left" vertical="center" shrinkToFit="1"/>
    </xf>
    <xf numFmtId="0" fontId="4" fillId="0" borderId="12" xfId="170" applyFont="1" applyFill="1" applyBorder="1" applyAlignment="1">
      <alignment horizontal="left" vertical="center"/>
    </xf>
    <xf numFmtId="0" fontId="4" fillId="0" borderId="12" xfId="162" applyFont="1" applyFill="1" applyBorder="1" applyAlignment="1">
      <alignment vertical="center"/>
    </xf>
    <xf numFmtId="0" fontId="4" fillId="0" borderId="12" xfId="162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162" applyFont="1" applyFill="1" applyBorder="1" applyAlignment="1">
      <alignment horizontal="left" vertical="center" shrinkToFit="1"/>
    </xf>
    <xf numFmtId="0" fontId="4" fillId="0" borderId="12" xfId="162" applyFont="1" applyFill="1" applyBorder="1" applyAlignment="1">
      <alignment horizontal="center" vertical="center"/>
    </xf>
    <xf numFmtId="0" fontId="14" fillId="0" borderId="45" xfId="180" applyFont="1" applyFill="1" applyBorder="1" applyAlignment="1">
      <alignment horizontal="right" vertical="center"/>
    </xf>
    <xf numFmtId="0" fontId="4" fillId="0" borderId="12" xfId="180" applyFont="1" applyFill="1" applyBorder="1" applyAlignment="1">
      <alignment vertical="center"/>
    </xf>
    <xf numFmtId="178" fontId="4" fillId="0" borderId="15" xfId="182" applyNumberFormat="1" applyFont="1" applyFill="1" applyBorder="1" applyAlignment="1">
      <alignment vertical="center"/>
    </xf>
    <xf numFmtId="178" fontId="4" fillId="0" borderId="15" xfId="182" applyNumberFormat="1" applyFont="1" applyFill="1" applyBorder="1" applyAlignment="1">
      <alignment horizontal="right" vertical="center"/>
    </xf>
    <xf numFmtId="178" fontId="32" fillId="0" borderId="15" xfId="172" applyNumberFormat="1" applyFont="1" applyFill="1" applyBorder="1" applyAlignment="1">
      <alignment horizontal="right" vertical="center"/>
    </xf>
    <xf numFmtId="183" fontId="4" fillId="0" borderId="45" xfId="0" applyNumberFormat="1" applyFont="1" applyFill="1" applyBorder="1" applyAlignment="1">
      <alignment horizontal="right" vertical="center"/>
    </xf>
    <xf numFmtId="178" fontId="4" fillId="0" borderId="15" xfId="170" applyNumberFormat="1" applyFont="1" applyFill="1" applyBorder="1" applyAlignment="1">
      <alignment horizontal="right" vertical="center"/>
    </xf>
    <xf numFmtId="0" fontId="4" fillId="0" borderId="15" xfId="170" applyFont="1" applyFill="1" applyBorder="1" applyAlignment="1">
      <alignment horizontal="center" vertical="center"/>
    </xf>
    <xf numFmtId="0" fontId="4" fillId="0" borderId="15" xfId="170" applyFont="1" applyFill="1" applyBorder="1" applyAlignment="1">
      <alignment horizontal="left" vertical="center"/>
    </xf>
    <xf numFmtId="178" fontId="4" fillId="0" borderId="15" xfId="166" applyNumberFormat="1" applyFont="1" applyFill="1" applyBorder="1" applyAlignment="1">
      <alignment horizontal="right" vertical="center"/>
    </xf>
    <xf numFmtId="0" fontId="4" fillId="0" borderId="15" xfId="166" applyFont="1" applyFill="1" applyBorder="1">
      <alignment vertical="center"/>
    </xf>
    <xf numFmtId="178" fontId="4" fillId="0" borderId="15" xfId="168" applyNumberFormat="1" applyFont="1" applyFill="1" applyBorder="1" applyAlignment="1">
      <alignment horizontal="right" vertical="center"/>
    </xf>
    <xf numFmtId="0" fontId="4" fillId="0" borderId="15" xfId="168" applyFont="1" applyFill="1" applyBorder="1">
      <alignment vertical="center"/>
    </xf>
    <xf numFmtId="178" fontId="4" fillId="0" borderId="15" xfId="176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horizontal="center" vertical="center"/>
    </xf>
    <xf numFmtId="178" fontId="4" fillId="0" borderId="15" xfId="164" applyNumberFormat="1" applyFont="1" applyFill="1" applyBorder="1" applyAlignment="1">
      <alignment horizontal="right" vertical="center"/>
    </xf>
    <xf numFmtId="178" fontId="4" fillId="0" borderId="15" xfId="164" applyNumberFormat="1" applyFont="1" applyFill="1" applyBorder="1" applyAlignment="1">
      <alignment horizontal="center" vertical="center"/>
    </xf>
    <xf numFmtId="178" fontId="4" fillId="0" borderId="15" xfId="164" applyNumberFormat="1" applyFont="1" applyFill="1" applyBorder="1" applyAlignment="1">
      <alignment horizontal="left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4" fillId="0" borderId="15" xfId="161" applyFont="1" applyFill="1" applyBorder="1" applyAlignment="1">
      <alignment vertical="center"/>
    </xf>
    <xf numFmtId="0" fontId="4" fillId="0" borderId="15" xfId="16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 shrinkToFit="1"/>
    </xf>
    <xf numFmtId="0" fontId="4" fillId="0" borderId="15" xfId="161" applyFont="1" applyFill="1" applyBorder="1" applyAlignment="1">
      <alignment horizontal="left" vertical="center" shrinkToFit="1"/>
    </xf>
    <xf numFmtId="0" fontId="4" fillId="0" borderId="15" xfId="161" applyFont="1" applyFill="1" applyBorder="1" applyAlignment="1">
      <alignment horizontal="center" vertical="center"/>
    </xf>
    <xf numFmtId="178" fontId="4" fillId="0" borderId="15" xfId="161" applyNumberFormat="1" applyFont="1" applyFill="1" applyBorder="1" applyAlignment="1">
      <alignment horizontal="right" vertical="center"/>
    </xf>
    <xf numFmtId="0" fontId="4" fillId="0" borderId="15" xfId="161" applyFont="1" applyFill="1" applyBorder="1" applyAlignment="1">
      <alignment vertical="center" shrinkToFit="1"/>
    </xf>
    <xf numFmtId="178" fontId="4" fillId="0" borderId="15" xfId="157" applyNumberFormat="1" applyFont="1" applyFill="1" applyBorder="1" applyAlignment="1">
      <alignment horizontal="right" vertical="center"/>
    </xf>
    <xf numFmtId="178" fontId="4" fillId="0" borderId="15" xfId="157" applyNumberFormat="1" applyFont="1" applyFill="1" applyBorder="1" applyAlignment="1">
      <alignment horizontal="left" vertical="center" shrinkToFit="1"/>
    </xf>
    <xf numFmtId="178" fontId="4" fillId="0" borderId="15" xfId="159" applyNumberFormat="1" applyFont="1" applyFill="1" applyBorder="1" applyAlignment="1">
      <alignment horizontal="right" vertical="center"/>
    </xf>
    <xf numFmtId="180" fontId="4" fillId="0" borderId="15" xfId="159" applyNumberFormat="1" applyFont="1" applyFill="1" applyBorder="1" applyAlignment="1">
      <alignment horizontal="right" vertical="center"/>
    </xf>
    <xf numFmtId="0" fontId="14" fillId="0" borderId="15" xfId="159" applyFont="1" applyFill="1" applyBorder="1" applyAlignment="1">
      <alignment horizontal="left" vertical="center" shrinkToFit="1"/>
    </xf>
    <xf numFmtId="178" fontId="4" fillId="0" borderId="24" xfId="182" applyNumberFormat="1" applyFont="1" applyFill="1" applyBorder="1" applyAlignment="1">
      <alignment vertical="center"/>
    </xf>
    <xf numFmtId="178" fontId="4" fillId="0" borderId="24" xfId="178" applyNumberFormat="1" applyFont="1" applyFill="1" applyBorder="1" applyAlignment="1">
      <alignment vertical="center" wrapText="1"/>
    </xf>
    <xf numFmtId="178" fontId="32" fillId="0" borderId="24" xfId="172" applyNumberFormat="1" applyFont="1" applyFill="1" applyBorder="1" applyAlignment="1">
      <alignment horizontal="right" vertical="center"/>
    </xf>
    <xf numFmtId="183" fontId="4" fillId="0" borderId="24" xfId="0" applyNumberFormat="1" applyFont="1" applyFill="1" applyBorder="1" applyAlignment="1">
      <alignment horizontal="right" vertical="center"/>
    </xf>
    <xf numFmtId="178" fontId="4" fillId="0" borderId="24" xfId="170" applyNumberFormat="1" applyFont="1" applyFill="1" applyBorder="1" applyAlignment="1">
      <alignment horizontal="right" vertical="center"/>
    </xf>
    <xf numFmtId="0" fontId="4" fillId="0" borderId="24" xfId="170" applyFont="1" applyFill="1" applyBorder="1" applyAlignment="1">
      <alignment horizontal="center" vertical="center"/>
    </xf>
    <xf numFmtId="0" fontId="4" fillId="0" borderId="24" xfId="170" applyFont="1" applyFill="1" applyBorder="1" applyAlignment="1">
      <alignment horizontal="left" vertical="center"/>
    </xf>
    <xf numFmtId="178" fontId="4" fillId="0" borderId="24" xfId="166" applyNumberFormat="1" applyFont="1" applyFill="1" applyBorder="1" applyAlignment="1">
      <alignment horizontal="right" vertical="center"/>
    </xf>
    <xf numFmtId="0" fontId="4" fillId="0" borderId="24" xfId="166" applyFont="1" applyFill="1" applyBorder="1">
      <alignment vertical="center"/>
    </xf>
    <xf numFmtId="178" fontId="4" fillId="0" borderId="24" xfId="168" applyNumberFormat="1" applyFont="1" applyFill="1" applyBorder="1" applyAlignment="1">
      <alignment horizontal="right" vertical="center"/>
    </xf>
    <xf numFmtId="0" fontId="4" fillId="0" borderId="24" xfId="168" applyFont="1" applyFill="1" applyBorder="1">
      <alignment vertical="center"/>
    </xf>
    <xf numFmtId="178" fontId="4" fillId="0" borderId="24" xfId="176" applyNumberFormat="1" applyFont="1" applyFill="1" applyBorder="1" applyAlignment="1">
      <alignment vertical="center"/>
    </xf>
    <xf numFmtId="178" fontId="4" fillId="0" borderId="24" xfId="176" applyNumberFormat="1" applyFont="1" applyFill="1" applyBorder="1" applyAlignment="1">
      <alignment horizontal="right" vertical="center"/>
    </xf>
    <xf numFmtId="178" fontId="4" fillId="0" borderId="24" xfId="176" applyNumberFormat="1" applyFont="1" applyFill="1" applyBorder="1" applyAlignment="1">
      <alignment horizontal="left" vertical="center"/>
    </xf>
    <xf numFmtId="178" fontId="4" fillId="0" borderId="24" xfId="0" applyNumberFormat="1" applyFont="1" applyFill="1" applyBorder="1" applyAlignment="1">
      <alignment horizontal="center" vertical="center"/>
    </xf>
    <xf numFmtId="178" fontId="4" fillId="0" borderId="24" xfId="164" applyNumberFormat="1" applyFont="1" applyFill="1" applyBorder="1" applyAlignment="1">
      <alignment horizontal="right" vertical="center"/>
    </xf>
    <xf numFmtId="178" fontId="4" fillId="0" borderId="24" xfId="164" applyNumberFormat="1" applyFont="1" applyFill="1" applyBorder="1" applyAlignment="1">
      <alignment horizontal="center" vertical="center"/>
    </xf>
    <xf numFmtId="178" fontId="4" fillId="0" borderId="24" xfId="164" applyNumberFormat="1" applyFont="1" applyFill="1" applyBorder="1" applyAlignment="1">
      <alignment vertical="center"/>
    </xf>
    <xf numFmtId="178" fontId="4" fillId="0" borderId="24" xfId="174" applyNumberFormat="1" applyFont="1" applyFill="1" applyBorder="1" applyAlignment="1">
      <alignment horizontal="right" vertical="center"/>
    </xf>
    <xf numFmtId="178" fontId="4" fillId="0" borderId="24" xfId="174" applyNumberFormat="1" applyFont="1" applyFill="1" applyBorder="1" applyAlignment="1">
      <alignment horizontal="left" vertical="center"/>
    </xf>
    <xf numFmtId="177" fontId="4" fillId="0" borderId="24" xfId="0" applyNumberFormat="1" applyFont="1" applyFill="1" applyBorder="1" applyAlignment="1">
      <alignment horizontal="right" vertical="center"/>
    </xf>
    <xf numFmtId="0" fontId="4" fillId="0" borderId="24" xfId="161" applyFont="1" applyFill="1" applyBorder="1" applyAlignment="1">
      <alignment vertical="center"/>
    </xf>
    <xf numFmtId="0" fontId="4" fillId="0" borderId="24" xfId="161" applyFont="1" applyFill="1" applyBorder="1" applyAlignment="1">
      <alignment horizontal="left" vertical="center"/>
    </xf>
    <xf numFmtId="0" fontId="4" fillId="0" borderId="24" xfId="161" applyFont="1" applyFill="1" applyBorder="1" applyAlignment="1">
      <alignment horizontal="left" vertical="center" shrinkToFit="1"/>
    </xf>
    <xf numFmtId="0" fontId="4" fillId="0" borderId="24" xfId="162" applyFont="1" applyFill="1" applyBorder="1" applyAlignment="1">
      <alignment horizontal="left" vertical="center" shrinkToFit="1"/>
    </xf>
    <xf numFmtId="0" fontId="4" fillId="0" borderId="24" xfId="162" applyFont="1" applyFill="1" applyBorder="1" applyAlignment="1">
      <alignment horizontal="center" vertical="center"/>
    </xf>
    <xf numFmtId="178" fontId="4" fillId="0" borderId="24" xfId="162" applyNumberFormat="1" applyFont="1" applyFill="1" applyBorder="1" applyAlignment="1">
      <alignment horizontal="right" vertical="center"/>
    </xf>
    <xf numFmtId="0" fontId="4" fillId="0" borderId="24" xfId="162" applyFont="1" applyFill="1" applyBorder="1" applyAlignment="1">
      <alignment vertical="center" shrinkToFit="1"/>
    </xf>
    <xf numFmtId="178" fontId="4" fillId="0" borderId="24" xfId="157" applyNumberFormat="1" applyFont="1" applyFill="1" applyBorder="1" applyAlignment="1">
      <alignment horizontal="right" vertical="center"/>
    </xf>
    <xf numFmtId="178" fontId="4" fillId="0" borderId="24" xfId="157" applyNumberFormat="1" applyFont="1" applyFill="1" applyBorder="1" applyAlignment="1">
      <alignment horizontal="left" vertical="center" shrinkToFit="1"/>
    </xf>
    <xf numFmtId="178" fontId="4" fillId="0" borderId="24" xfId="159" applyNumberFormat="1" applyFont="1" applyFill="1" applyBorder="1" applyAlignment="1">
      <alignment horizontal="right" vertical="center"/>
    </xf>
    <xf numFmtId="180" fontId="4" fillId="0" borderId="24" xfId="159" applyNumberFormat="1" applyFont="1" applyFill="1" applyBorder="1" applyAlignment="1">
      <alignment horizontal="right" vertical="center"/>
    </xf>
    <xf numFmtId="0" fontId="14" fillId="0" borderId="24" xfId="159" applyFont="1" applyFill="1" applyBorder="1" applyAlignment="1">
      <alignment horizontal="left" vertical="center" shrinkToFit="1"/>
    </xf>
    <xf numFmtId="178" fontId="4" fillId="0" borderId="15" xfId="181" applyNumberFormat="1" applyFont="1" applyFill="1" applyBorder="1" applyAlignment="1">
      <alignment vertical="center"/>
    </xf>
    <xf numFmtId="178" fontId="4" fillId="0" borderId="12" xfId="177" applyNumberFormat="1" applyFont="1" applyFill="1" applyBorder="1"/>
    <xf numFmtId="178" fontId="14" fillId="0" borderId="15" xfId="171" applyNumberFormat="1" applyFont="1" applyFill="1" applyBorder="1" applyAlignment="1">
      <alignment horizontal="right" vertical="center"/>
    </xf>
    <xf numFmtId="178" fontId="4" fillId="0" borderId="15" xfId="165" applyNumberFormat="1" applyFont="1" applyFill="1" applyBorder="1" applyAlignment="1">
      <alignment horizontal="right" vertical="center"/>
    </xf>
    <xf numFmtId="0" fontId="4" fillId="0" borderId="15" xfId="165" applyFont="1" applyFill="1" applyBorder="1"/>
    <xf numFmtId="178" fontId="4" fillId="0" borderId="15" xfId="167" applyNumberFormat="1" applyFont="1" applyFill="1" applyBorder="1" applyAlignment="1">
      <alignment horizontal="right" vertical="center"/>
    </xf>
    <xf numFmtId="0" fontId="4" fillId="0" borderId="15" xfId="167" applyFont="1" applyFill="1" applyBorder="1"/>
    <xf numFmtId="178" fontId="4" fillId="0" borderId="15" xfId="163" applyNumberFormat="1" applyFont="1" applyFill="1" applyBorder="1" applyAlignment="1">
      <alignment horizontal="right" vertical="center"/>
    </xf>
    <xf numFmtId="178" fontId="4" fillId="0" borderId="15" xfId="163" applyNumberFormat="1" applyFont="1" applyFill="1" applyBorder="1" applyAlignment="1">
      <alignment vertical="center"/>
    </xf>
    <xf numFmtId="179" fontId="4" fillId="0" borderId="15" xfId="164" applyNumberFormat="1" applyFont="1" applyFill="1" applyBorder="1" applyAlignment="1">
      <alignment horizontal="center" vertical="center"/>
    </xf>
    <xf numFmtId="178" fontId="4" fillId="0" borderId="15" xfId="163" applyNumberFormat="1" applyFont="1" applyFill="1" applyBorder="1" applyAlignment="1">
      <alignment horizontal="left" vertical="center"/>
    </xf>
    <xf numFmtId="178" fontId="4" fillId="0" borderId="15" xfId="173" applyNumberFormat="1" applyFont="1" applyFill="1" applyBorder="1" applyAlignment="1">
      <alignment horizontal="right" vertical="center"/>
    </xf>
    <xf numFmtId="178" fontId="4" fillId="0" borderId="15" xfId="173" applyNumberFormat="1" applyFont="1" applyFill="1" applyBorder="1" applyAlignment="1">
      <alignment horizontal="left" vertical="center"/>
    </xf>
    <xf numFmtId="177" fontId="4" fillId="0" borderId="15" xfId="161" applyNumberFormat="1" applyFont="1" applyFill="1" applyBorder="1" applyAlignment="1">
      <alignment horizontal="right" vertical="center"/>
    </xf>
    <xf numFmtId="178" fontId="4" fillId="0" borderId="15" xfId="158" applyNumberFormat="1" applyFont="1" applyFill="1" applyBorder="1" applyAlignment="1">
      <alignment horizontal="right" vertical="center"/>
    </xf>
    <xf numFmtId="178" fontId="4" fillId="0" borderId="15" xfId="158" applyNumberFormat="1" applyFont="1" applyFill="1" applyBorder="1" applyAlignment="1">
      <alignment horizontal="left" vertical="center" shrinkToFit="1"/>
    </xf>
    <xf numFmtId="178" fontId="4" fillId="0" borderId="15" xfId="160" applyNumberFormat="1" applyFont="1" applyFill="1" applyBorder="1" applyAlignment="1">
      <alignment horizontal="right" vertical="center"/>
    </xf>
    <xf numFmtId="180" fontId="4" fillId="0" borderId="15" xfId="160" applyNumberFormat="1" applyFont="1" applyFill="1" applyBorder="1" applyAlignment="1">
      <alignment horizontal="right" vertical="center"/>
    </xf>
    <xf numFmtId="0" fontId="14" fillId="0" borderId="15" xfId="160" applyFont="1" applyFill="1" applyBorder="1" applyAlignment="1">
      <alignment horizontal="left" vertical="center" shrinkToFit="1"/>
    </xf>
    <xf numFmtId="0" fontId="5" fillId="0" borderId="12" xfId="176" applyFont="1" applyFill="1" applyBorder="1" applyAlignment="1">
      <alignment vertical="center"/>
    </xf>
    <xf numFmtId="0" fontId="4" fillId="0" borderId="12" xfId="162" applyFont="1" applyFill="1" applyBorder="1" applyAlignment="1">
      <alignment horizontal="right" vertical="center"/>
    </xf>
    <xf numFmtId="57" fontId="4" fillId="0" borderId="12" xfId="162" applyNumberFormat="1" applyFont="1" applyFill="1" applyBorder="1" applyAlignment="1">
      <alignment horizontal="right" vertical="center"/>
    </xf>
    <xf numFmtId="0" fontId="4" fillId="0" borderId="15" xfId="180" applyFont="1" applyFill="1" applyBorder="1" applyAlignment="1">
      <alignment vertical="center"/>
    </xf>
    <xf numFmtId="178" fontId="5" fillId="0" borderId="12" xfId="164" applyNumberFormat="1" applyFont="1" applyFill="1" applyBorder="1" applyAlignment="1">
      <alignment horizontal="right" vertical="center" wrapText="1"/>
    </xf>
    <xf numFmtId="179" fontId="4" fillId="0" borderId="12" xfId="164" applyNumberFormat="1" applyFont="1" applyFill="1" applyBorder="1" applyAlignment="1">
      <alignment horizontal="center" vertical="center"/>
    </xf>
    <xf numFmtId="178" fontId="4" fillId="0" borderId="12" xfId="164" applyNumberFormat="1" applyFont="1" applyFill="1" applyBorder="1" applyAlignment="1">
      <alignment horizontal="left" vertical="center" shrinkToFit="1"/>
    </xf>
    <xf numFmtId="177" fontId="4" fillId="0" borderId="12" xfId="162" applyNumberFormat="1" applyFont="1" applyFill="1" applyBorder="1" applyAlignment="1">
      <alignment horizontal="right" vertical="center"/>
    </xf>
    <xf numFmtId="178" fontId="5" fillId="0" borderId="12" xfId="157" applyNumberFormat="1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center" vertical="center" shrinkToFit="1"/>
    </xf>
    <xf numFmtId="178" fontId="6" fillId="0" borderId="12" xfId="172" applyNumberFormat="1" applyFont="1" applyFill="1" applyBorder="1" applyAlignment="1">
      <alignment horizontal="left" vertical="center" shrinkToFit="1"/>
    </xf>
    <xf numFmtId="178" fontId="4" fillId="0" borderId="12" xfId="0" applyNumberFormat="1" applyFont="1" applyFill="1" applyBorder="1" applyAlignment="1">
      <alignment horizontal="left" vertical="center" shrinkToFit="1"/>
    </xf>
    <xf numFmtId="178" fontId="4" fillId="0" borderId="12" xfId="0" applyNumberFormat="1" applyFont="1" applyFill="1" applyBorder="1" applyAlignment="1">
      <alignment horizontal="center" vertical="center" shrinkToFit="1"/>
    </xf>
    <xf numFmtId="0" fontId="7" fillId="0" borderId="12" xfId="162" applyFont="1" applyFill="1" applyBorder="1" applyAlignment="1">
      <alignment horizontal="left" vertical="center" wrapText="1"/>
    </xf>
    <xf numFmtId="178" fontId="7" fillId="0" borderId="12" xfId="182" applyNumberFormat="1" applyFont="1" applyFill="1" applyBorder="1" applyAlignment="1">
      <alignment vertical="center" wrapText="1"/>
    </xf>
    <xf numFmtId="178" fontId="4" fillId="0" borderId="12" xfId="172" applyNumberFormat="1" applyFont="1" applyFill="1" applyBorder="1" applyAlignment="1">
      <alignment horizontal="left" vertical="center" shrinkToFit="1"/>
    </xf>
    <xf numFmtId="178" fontId="4" fillId="0" borderId="12" xfId="157" applyNumberFormat="1" applyFont="1" applyFill="1" applyBorder="1" applyAlignment="1">
      <alignment horizontal="left" vertical="center" wrapText="1" shrinkToFit="1"/>
    </xf>
    <xf numFmtId="0" fontId="14" fillId="0" borderId="12" xfId="159" applyFont="1" applyFill="1" applyBorder="1" applyAlignment="1">
      <alignment horizontal="left" vertical="center" wrapText="1" shrinkToFit="1"/>
    </xf>
    <xf numFmtId="0" fontId="4" fillId="0" borderId="15" xfId="179" applyFont="1" applyFill="1" applyBorder="1" applyAlignment="1">
      <alignment vertical="center"/>
    </xf>
    <xf numFmtId="178" fontId="4" fillId="0" borderId="24" xfId="164" applyNumberFormat="1" applyFont="1" applyFill="1" applyBorder="1" applyAlignment="1">
      <alignment horizontal="left" vertical="center"/>
    </xf>
    <xf numFmtId="177" fontId="4" fillId="0" borderId="24" xfId="161" applyNumberFormat="1" applyFont="1" applyFill="1" applyBorder="1" applyAlignment="1">
      <alignment horizontal="right" vertical="center"/>
    </xf>
    <xf numFmtId="0" fontId="4" fillId="0" borderId="24" xfId="179" applyFont="1" applyFill="1" applyBorder="1" applyAlignment="1"/>
    <xf numFmtId="178" fontId="36" fillId="0" borderId="15" xfId="171" applyNumberFormat="1" applyFont="1" applyFill="1" applyBorder="1" applyAlignment="1">
      <alignment horizontal="left" vertical="center" shrinkToFit="1"/>
    </xf>
    <xf numFmtId="0" fontId="4" fillId="0" borderId="24" xfId="183" applyFont="1" applyFill="1" applyBorder="1" applyAlignment="1">
      <alignment horizontal="left" vertical="center"/>
    </xf>
    <xf numFmtId="0" fontId="4" fillId="0" borderId="15" xfId="165" applyFont="1" applyFill="1" applyBorder="1" applyAlignment="1">
      <alignment vertical="center"/>
    </xf>
    <xf numFmtId="178" fontId="5" fillId="0" borderId="15" xfId="158" applyNumberFormat="1" applyFont="1" applyFill="1" applyBorder="1" applyAlignment="1">
      <alignment horizontal="left" vertical="center" wrapText="1" shrinkToFit="1"/>
    </xf>
    <xf numFmtId="178" fontId="4" fillId="0" borderId="12" xfId="181" applyNumberFormat="1" applyFont="1" applyFill="1" applyBorder="1" applyAlignment="1">
      <alignment vertical="center"/>
    </xf>
    <xf numFmtId="178" fontId="4" fillId="0" borderId="12" xfId="175" applyNumberFormat="1" applyFont="1" applyFill="1" applyBorder="1" applyAlignment="1">
      <alignment horizontal="right" vertical="center"/>
    </xf>
    <xf numFmtId="178" fontId="4" fillId="0" borderId="12" xfId="173" applyNumberFormat="1" applyFont="1" applyFill="1" applyBorder="1" applyAlignment="1">
      <alignment horizontal="right" vertical="center"/>
    </xf>
    <xf numFmtId="178" fontId="4" fillId="0" borderId="12" xfId="158" applyNumberFormat="1" applyFont="1" applyFill="1" applyBorder="1" applyAlignment="1">
      <alignment horizontal="right" vertical="center"/>
    </xf>
    <xf numFmtId="178" fontId="4" fillId="0" borderId="12" xfId="158" applyNumberFormat="1" applyFont="1" applyFill="1" applyBorder="1" applyAlignment="1">
      <alignment horizontal="left" vertical="center" shrinkToFit="1"/>
    </xf>
    <xf numFmtId="178" fontId="4" fillId="0" borderId="12" xfId="160" applyNumberFormat="1" applyFont="1" applyFill="1" applyBorder="1" applyAlignment="1">
      <alignment vertical="center"/>
    </xf>
    <xf numFmtId="178" fontId="4" fillId="0" borderId="12" xfId="160" applyNumberFormat="1" applyFont="1" applyFill="1" applyBorder="1" applyAlignment="1">
      <alignment horizontal="right" vertical="center"/>
    </xf>
    <xf numFmtId="0" fontId="4" fillId="0" borderId="12" xfId="162" applyFont="1" applyFill="1" applyBorder="1" applyAlignment="1">
      <alignment vertical="center" wrapText="1"/>
    </xf>
    <xf numFmtId="178" fontId="6" fillId="0" borderId="12" xfId="162" applyNumberFormat="1" applyFont="1" applyFill="1" applyBorder="1" applyAlignment="1">
      <alignment horizontal="right" vertical="center"/>
    </xf>
    <xf numFmtId="0" fontId="4" fillId="0" borderId="12" xfId="159" applyFont="1" applyFill="1" applyBorder="1" applyAlignment="1">
      <alignment horizontal="right" vertical="center"/>
    </xf>
    <xf numFmtId="178" fontId="4" fillId="0" borderId="24" xfId="182" applyNumberFormat="1" applyFont="1" applyFill="1" applyBorder="1" applyAlignment="1">
      <alignment horizontal="left" vertical="center"/>
    </xf>
    <xf numFmtId="0" fontId="4" fillId="0" borderId="12" xfId="184" applyFont="1" applyFill="1" applyBorder="1" applyAlignment="1">
      <alignment horizontal="left" vertical="center"/>
    </xf>
    <xf numFmtId="0" fontId="4" fillId="0" borderId="24" xfId="161" applyFont="1" applyFill="1" applyBorder="1" applyAlignment="1">
      <alignment horizontal="center" vertical="center"/>
    </xf>
    <xf numFmtId="178" fontId="4" fillId="0" borderId="24" xfId="161" applyNumberFormat="1" applyFont="1" applyFill="1" applyBorder="1" applyAlignment="1">
      <alignment horizontal="right" vertical="center"/>
    </xf>
    <xf numFmtId="0" fontId="4" fillId="0" borderId="24" xfId="161" applyFont="1" applyFill="1" applyBorder="1" applyAlignment="1">
      <alignment vertical="center" shrinkToFit="1"/>
    </xf>
    <xf numFmtId="178" fontId="4" fillId="0" borderId="15" xfId="182" applyNumberFormat="1" applyFont="1" applyFill="1" applyBorder="1" applyAlignment="1">
      <alignment horizontal="left" vertical="center"/>
    </xf>
    <xf numFmtId="0" fontId="4" fillId="0" borderId="24" xfId="184" applyFont="1" applyFill="1" applyBorder="1" applyAlignment="1">
      <alignment horizontal="left" vertical="center" shrinkToFit="1"/>
    </xf>
    <xf numFmtId="178" fontId="4" fillId="0" borderId="15" xfId="174" applyNumberFormat="1" applyFont="1" applyFill="1" applyBorder="1" applyAlignment="1">
      <alignment horizontal="right" vertical="center"/>
    </xf>
    <xf numFmtId="178" fontId="4" fillId="0" borderId="15" xfId="174" applyNumberFormat="1" applyFont="1" applyFill="1" applyBorder="1" applyAlignment="1">
      <alignment horizontal="left" vertical="center"/>
    </xf>
    <xf numFmtId="0" fontId="4" fillId="0" borderId="15" xfId="159" applyFont="1" applyFill="1" applyBorder="1" applyAlignment="1">
      <alignment horizontal="right" vertical="center"/>
    </xf>
    <xf numFmtId="0" fontId="4" fillId="0" borderId="24" xfId="184" applyFont="1" applyFill="1" applyBorder="1" applyAlignment="1">
      <alignment horizontal="left" vertical="center"/>
    </xf>
    <xf numFmtId="178" fontId="4" fillId="0" borderId="15" xfId="172" applyNumberFormat="1" applyFont="1" applyFill="1" applyBorder="1" applyAlignment="1">
      <alignment horizontal="right" vertical="center" shrinkToFit="1"/>
    </xf>
    <xf numFmtId="57" fontId="4" fillId="0" borderId="15" xfId="162" applyNumberFormat="1" applyFont="1" applyFill="1" applyBorder="1" applyAlignment="1">
      <alignment horizontal="right" vertical="center"/>
    </xf>
    <xf numFmtId="0" fontId="4" fillId="0" borderId="15" xfId="162" applyFont="1" applyFill="1" applyBorder="1" applyAlignment="1">
      <alignment vertical="center"/>
    </xf>
    <xf numFmtId="0" fontId="4" fillId="0" borderId="15" xfId="162" applyFont="1" applyFill="1" applyBorder="1" applyAlignment="1">
      <alignment horizontal="left" vertical="center"/>
    </xf>
    <xf numFmtId="0" fontId="4" fillId="0" borderId="15" xfId="162" applyFont="1" applyFill="1" applyBorder="1" applyAlignment="1">
      <alignment horizontal="left" vertical="center" shrinkToFit="1"/>
    </xf>
    <xf numFmtId="0" fontId="4" fillId="0" borderId="15" xfId="162" applyFont="1" applyFill="1" applyBorder="1" applyAlignment="1">
      <alignment horizontal="center" vertical="center"/>
    </xf>
    <xf numFmtId="178" fontId="4" fillId="0" borderId="15" xfId="162" applyNumberFormat="1" applyFont="1" applyFill="1" applyBorder="1" applyAlignment="1">
      <alignment horizontal="right" vertical="center"/>
    </xf>
    <xf numFmtId="0" fontId="4" fillId="0" borderId="15" xfId="162" applyFont="1" applyFill="1" applyBorder="1" applyAlignment="1">
      <alignment vertical="center" shrinkToFit="1"/>
    </xf>
    <xf numFmtId="178" fontId="4" fillId="0" borderId="12" xfId="177" applyNumberFormat="1" applyFont="1" applyFill="1" applyBorder="1" applyAlignment="1">
      <alignment vertical="center"/>
    </xf>
    <xf numFmtId="178" fontId="34" fillId="0" borderId="12" xfId="164" applyNumberFormat="1" applyFont="1" applyFill="1" applyBorder="1" applyAlignment="1">
      <alignment horizontal="left" vertical="center" wrapText="1"/>
    </xf>
    <xf numFmtId="178" fontId="4" fillId="0" borderId="12" xfId="155" applyNumberFormat="1" applyFont="1" applyFill="1" applyBorder="1" applyAlignment="1">
      <alignment horizontal="left" vertical="center" shrinkToFit="1"/>
    </xf>
    <xf numFmtId="0" fontId="14" fillId="0" borderId="12" xfId="180" applyFont="1" applyFill="1" applyBorder="1" applyAlignment="1">
      <alignment horizontal="right" vertical="center"/>
    </xf>
    <xf numFmtId="178" fontId="4" fillId="0" borderId="19" xfId="157" applyNumberFormat="1" applyFont="1" applyFill="1" applyBorder="1" applyAlignment="1">
      <alignment horizontal="right" vertical="center"/>
    </xf>
    <xf numFmtId="0" fontId="32" fillId="0" borderId="23" xfId="172" applyFont="1" applyFill="1" applyBorder="1">
      <alignment vertical="center"/>
    </xf>
    <xf numFmtId="178" fontId="4" fillId="0" borderId="12" xfId="156" applyNumberFormat="1" applyFont="1" applyFill="1" applyBorder="1" applyAlignment="1">
      <alignment horizontal="left" vertical="center" shrinkToFit="1"/>
    </xf>
    <xf numFmtId="179" fontId="4" fillId="0" borderId="12" xfId="182" applyNumberFormat="1" applyFont="1" applyFill="1" applyBorder="1" applyAlignment="1">
      <alignment horizontal="right" vertical="center"/>
    </xf>
    <xf numFmtId="179" fontId="4" fillId="0" borderId="12" xfId="172" applyNumberFormat="1" applyFont="1" applyFill="1" applyBorder="1" applyAlignment="1">
      <alignment horizontal="right" vertical="center"/>
    </xf>
    <xf numFmtId="179" fontId="4" fillId="0" borderId="12" xfId="166" applyNumberFormat="1" applyFont="1" applyFill="1" applyBorder="1" applyAlignment="1">
      <alignment horizontal="right" vertical="center"/>
    </xf>
    <xf numFmtId="179" fontId="4" fillId="0" borderId="12" xfId="168" applyNumberFormat="1" applyFont="1" applyFill="1" applyBorder="1" applyAlignment="1">
      <alignment horizontal="right" vertical="center"/>
    </xf>
    <xf numFmtId="179" fontId="4" fillId="0" borderId="12" xfId="157" applyNumberFormat="1" applyFont="1" applyFill="1" applyBorder="1" applyAlignment="1">
      <alignment horizontal="left" vertical="center"/>
    </xf>
    <xf numFmtId="179" fontId="4" fillId="0" borderId="12" xfId="159" applyNumberFormat="1" applyFont="1" applyFill="1" applyBorder="1" applyAlignment="1">
      <alignment horizontal="left" vertical="center"/>
    </xf>
    <xf numFmtId="0" fontId="6" fillId="0" borderId="12" xfId="162" applyFont="1" applyFill="1" applyBorder="1" applyAlignment="1">
      <alignment horizontal="center" vertical="center"/>
    </xf>
    <xf numFmtId="179" fontId="4" fillId="0" borderId="24" xfId="164" applyNumberFormat="1" applyFont="1" applyFill="1" applyBorder="1" applyAlignment="1">
      <alignment horizontal="center" vertical="center"/>
    </xf>
    <xf numFmtId="0" fontId="4" fillId="0" borderId="24" xfId="159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center" vertical="center"/>
    </xf>
    <xf numFmtId="178" fontId="4" fillId="0" borderId="46" xfId="182" applyNumberFormat="1" applyFont="1" applyFill="1" applyBorder="1" applyAlignment="1">
      <alignment vertical="center"/>
    </xf>
    <xf numFmtId="178" fontId="4" fillId="0" borderId="46" xfId="183" applyNumberFormat="1" applyFont="1" applyFill="1" applyBorder="1" applyAlignment="1">
      <alignment horizontal="right" vertical="center"/>
    </xf>
    <xf numFmtId="178" fontId="4" fillId="0" borderId="46" xfId="183" applyNumberFormat="1" applyFont="1" applyFill="1" applyBorder="1" applyAlignment="1">
      <alignment horizontal="left" vertical="center" shrinkToFit="1"/>
    </xf>
    <xf numFmtId="178" fontId="4" fillId="0" borderId="46" xfId="174" applyNumberFormat="1" applyFont="1" applyFill="1" applyBorder="1" applyAlignment="1">
      <alignment horizontal="right" vertical="center"/>
    </xf>
    <xf numFmtId="178" fontId="4" fillId="0" borderId="46" xfId="157" applyNumberFormat="1" applyFont="1" applyFill="1" applyBorder="1" applyAlignment="1">
      <alignment horizontal="right" vertical="center"/>
    </xf>
    <xf numFmtId="178" fontId="4" fillId="0" borderId="46" xfId="0" applyNumberFormat="1" applyFont="1" applyFill="1" applyBorder="1" applyAlignment="1">
      <alignment horizontal="center" vertical="center"/>
    </xf>
    <xf numFmtId="178" fontId="4" fillId="0" borderId="46" xfId="159" applyNumberFormat="1" applyFont="1" applyFill="1" applyBorder="1" applyAlignment="1">
      <alignment vertical="center"/>
    </xf>
    <xf numFmtId="178" fontId="6" fillId="0" borderId="12" xfId="164" applyNumberFormat="1" applyFont="1" applyFill="1" applyBorder="1" applyAlignment="1">
      <alignment horizontal="left" vertical="center" wrapText="1"/>
    </xf>
    <xf numFmtId="0" fontId="4" fillId="0" borderId="21" xfId="179" applyFont="1" applyFill="1" applyBorder="1" applyAlignment="1">
      <alignment vertical="center"/>
    </xf>
    <xf numFmtId="178" fontId="4" fillId="0" borderId="21" xfId="182" applyNumberFormat="1" applyFont="1" applyFill="1" applyBorder="1" applyAlignment="1">
      <alignment vertical="center"/>
    </xf>
    <xf numFmtId="178" fontId="4" fillId="0" borderId="21" xfId="178" applyNumberFormat="1" applyFont="1" applyFill="1" applyBorder="1">
      <alignment vertical="center"/>
    </xf>
    <xf numFmtId="178" fontId="4" fillId="0" borderId="21" xfId="172" applyNumberFormat="1" applyFont="1" applyFill="1" applyBorder="1" applyAlignment="1">
      <alignment horizontal="right" vertical="center" shrinkToFit="1"/>
    </xf>
    <xf numFmtId="178" fontId="4" fillId="0" borderId="21" xfId="183" applyNumberFormat="1" applyFont="1" applyFill="1" applyBorder="1" applyAlignment="1">
      <alignment horizontal="left" vertical="center" shrinkToFit="1"/>
    </xf>
    <xf numFmtId="178" fontId="4" fillId="0" borderId="21" xfId="166" applyNumberFormat="1" applyFont="1" applyFill="1" applyBorder="1" applyAlignment="1">
      <alignment horizontal="right" vertical="center"/>
    </xf>
    <xf numFmtId="0" fontId="4" fillId="0" borderId="21" xfId="166" applyFont="1" applyFill="1" applyBorder="1">
      <alignment vertical="center"/>
    </xf>
    <xf numFmtId="178" fontId="4" fillId="0" borderId="21" xfId="168" applyNumberFormat="1" applyFont="1" applyFill="1" applyBorder="1" applyAlignment="1">
      <alignment horizontal="right" vertical="center"/>
    </xf>
    <xf numFmtId="0" fontId="4" fillId="0" borderId="21" xfId="168" applyFont="1" applyFill="1" applyBorder="1">
      <alignment vertical="center"/>
    </xf>
    <xf numFmtId="179" fontId="4" fillId="0" borderId="21" xfId="0" applyNumberFormat="1" applyFont="1" applyFill="1" applyBorder="1" applyAlignment="1">
      <alignment horizontal="center" vertical="center"/>
    </xf>
    <xf numFmtId="179" fontId="4" fillId="0" borderId="21" xfId="164" applyNumberFormat="1" applyFont="1" applyFill="1" applyBorder="1" applyAlignment="1">
      <alignment horizontal="right" vertical="center"/>
    </xf>
    <xf numFmtId="179" fontId="4" fillId="0" borderId="21" xfId="164" applyNumberFormat="1" applyFont="1" applyFill="1" applyBorder="1" applyAlignment="1">
      <alignment horizontal="center" vertical="center"/>
    </xf>
    <xf numFmtId="179" fontId="4" fillId="0" borderId="21" xfId="164" applyNumberFormat="1" applyFont="1" applyFill="1" applyBorder="1" applyAlignment="1">
      <alignment vertical="center"/>
    </xf>
    <xf numFmtId="179" fontId="4" fillId="0" borderId="21" xfId="174" applyNumberFormat="1" applyFont="1" applyFill="1" applyBorder="1" applyAlignment="1">
      <alignment horizontal="right" vertical="center"/>
    </xf>
    <xf numFmtId="0" fontId="4" fillId="0" borderId="21" xfId="162" applyFont="1" applyFill="1" applyBorder="1" applyAlignment="1">
      <alignment horizontal="right" vertical="center"/>
    </xf>
    <xf numFmtId="177" fontId="4" fillId="0" borderId="21" xfId="162" applyNumberFormat="1" applyFont="1" applyFill="1" applyBorder="1" applyAlignment="1">
      <alignment horizontal="right" vertical="center"/>
    </xf>
    <xf numFmtId="0" fontId="4" fillId="0" borderId="21" xfId="162" applyFont="1" applyFill="1" applyBorder="1" applyAlignment="1">
      <alignment vertical="center"/>
    </xf>
    <xf numFmtId="0" fontId="4" fillId="0" borderId="21" xfId="162" applyFont="1" applyFill="1" applyBorder="1" applyAlignment="1">
      <alignment horizontal="left" vertical="center"/>
    </xf>
    <xf numFmtId="0" fontId="4" fillId="0" borderId="21" xfId="162" applyFont="1" applyFill="1" applyBorder="1" applyAlignment="1">
      <alignment horizontal="left" vertical="center" shrinkToFit="1"/>
    </xf>
    <xf numFmtId="0" fontId="4" fillId="0" borderId="21" xfId="162" applyFont="1" applyFill="1" applyBorder="1" applyAlignment="1">
      <alignment horizontal="center" vertical="center"/>
    </xf>
    <xf numFmtId="178" fontId="4" fillId="0" borderId="21" xfId="162" applyNumberFormat="1" applyFont="1" applyFill="1" applyBorder="1" applyAlignment="1">
      <alignment horizontal="right" vertical="center"/>
    </xf>
    <xf numFmtId="0" fontId="4" fillId="0" borderId="21" xfId="162" applyFont="1" applyFill="1" applyBorder="1" applyAlignment="1">
      <alignment vertical="center" shrinkToFit="1"/>
    </xf>
    <xf numFmtId="178" fontId="4" fillId="0" borderId="21" xfId="157" applyNumberFormat="1" applyFont="1" applyFill="1" applyBorder="1" applyAlignment="1">
      <alignment horizontal="right" vertical="center"/>
    </xf>
    <xf numFmtId="178" fontId="4" fillId="0" borderId="21" xfId="157" applyNumberFormat="1" applyFont="1" applyFill="1" applyBorder="1" applyAlignment="1">
      <alignment horizontal="left" vertical="center" shrinkToFit="1"/>
    </xf>
    <xf numFmtId="178" fontId="4" fillId="0" borderId="21" xfId="159" applyNumberFormat="1" applyFont="1" applyFill="1" applyBorder="1" applyAlignment="1">
      <alignment vertical="center"/>
    </xf>
    <xf numFmtId="180" fontId="4" fillId="0" borderId="21" xfId="159" applyNumberFormat="1" applyFont="1" applyFill="1" applyBorder="1" applyAlignment="1">
      <alignment horizontal="right" vertical="center"/>
    </xf>
    <xf numFmtId="180" fontId="4" fillId="0" borderId="21" xfId="159" applyNumberFormat="1" applyFont="1" applyFill="1" applyBorder="1" applyAlignment="1">
      <alignment vertical="center"/>
    </xf>
    <xf numFmtId="0" fontId="14" fillId="0" borderId="21" xfId="159" applyFont="1" applyFill="1" applyBorder="1" applyAlignment="1">
      <alignment horizontal="left" vertical="center" shrinkToFit="1"/>
    </xf>
    <xf numFmtId="178" fontId="4" fillId="0" borderId="15" xfId="164" applyNumberFormat="1" applyFont="1" applyFill="1" applyBorder="1" applyAlignment="1">
      <alignment vertical="center"/>
    </xf>
    <xf numFmtId="0" fontId="4" fillId="0" borderId="15" xfId="161" applyFont="1" applyFill="1" applyBorder="1" applyAlignment="1">
      <alignment horizontal="center" vertical="center" shrinkToFit="1"/>
    </xf>
    <xf numFmtId="0" fontId="7" fillId="0" borderId="15" xfId="161" applyFont="1" applyFill="1" applyBorder="1" applyAlignment="1">
      <alignment horizontal="left" vertical="center" wrapText="1" shrinkToFit="1"/>
    </xf>
    <xf numFmtId="0" fontId="5" fillId="0" borderId="15" xfId="161" applyFont="1" applyFill="1" applyBorder="1" applyAlignment="1">
      <alignment vertical="center" wrapText="1" shrinkToFit="1"/>
    </xf>
    <xf numFmtId="0" fontId="4" fillId="0" borderId="12" xfId="184" applyFont="1" applyFill="1" applyBorder="1" applyAlignment="1">
      <alignment horizontal="left" vertical="center" shrinkToFit="1"/>
    </xf>
    <xf numFmtId="178" fontId="4" fillId="0" borderId="21" xfId="179" applyNumberFormat="1" applyFont="1" applyFill="1" applyBorder="1" applyAlignment="1">
      <alignment horizontal="right" vertical="center"/>
    </xf>
    <xf numFmtId="178" fontId="4" fillId="0" borderId="21" xfId="181" applyNumberFormat="1" applyFont="1" applyFill="1" applyBorder="1" applyAlignment="1">
      <alignment vertical="center"/>
    </xf>
    <xf numFmtId="178" fontId="4" fillId="0" borderId="21" xfId="181" applyNumberFormat="1" applyFont="1" applyFill="1" applyBorder="1" applyAlignment="1">
      <alignment horizontal="right" vertical="center"/>
    </xf>
    <xf numFmtId="178" fontId="4" fillId="0" borderId="21" xfId="177" applyNumberFormat="1" applyFont="1" applyFill="1" applyBorder="1" applyAlignment="1">
      <alignment horizontal="right" vertical="center"/>
    </xf>
    <xf numFmtId="178" fontId="4" fillId="0" borderId="21" xfId="175" applyNumberFormat="1" applyFont="1" applyFill="1" applyBorder="1" applyAlignment="1">
      <alignment vertical="center"/>
    </xf>
    <xf numFmtId="178" fontId="4" fillId="0" borderId="21" xfId="163" applyNumberFormat="1" applyFont="1" applyFill="1" applyBorder="1" applyAlignment="1">
      <alignment horizontal="right" vertical="center"/>
    </xf>
    <xf numFmtId="178" fontId="4" fillId="0" borderId="21" xfId="163" applyNumberFormat="1" applyFont="1" applyFill="1" applyBorder="1" applyAlignment="1">
      <alignment horizontal="left" vertical="center"/>
    </xf>
    <xf numFmtId="178" fontId="4" fillId="0" borderId="21" xfId="173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8" fontId="4" fillId="0" borderId="21" xfId="158" applyNumberFormat="1" applyFont="1" applyFill="1" applyBorder="1" applyAlignment="1">
      <alignment horizontal="left" vertical="center" shrinkToFit="1"/>
    </xf>
    <xf numFmtId="183" fontId="4" fillId="0" borderId="15" xfId="0" applyNumberFormat="1" applyFont="1" applyFill="1" applyBorder="1" applyAlignment="1">
      <alignment horizontal="left" vertical="center" shrinkToFit="1"/>
    </xf>
    <xf numFmtId="0" fontId="4" fillId="0" borderId="15" xfId="184" applyFont="1" applyFill="1" applyBorder="1" applyAlignment="1">
      <alignment horizontal="left" vertical="center"/>
    </xf>
    <xf numFmtId="178" fontId="34" fillId="0" borderId="24" xfId="164" applyNumberFormat="1" applyFont="1" applyFill="1" applyBorder="1" applyAlignment="1">
      <alignment horizontal="left" vertical="center" wrapText="1"/>
    </xf>
    <xf numFmtId="178" fontId="4" fillId="0" borderId="15" xfId="183" applyNumberFormat="1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center"/>
    </xf>
    <xf numFmtId="38" fontId="14" fillId="0" borderId="35" xfId="84" applyFont="1" applyFill="1" applyBorder="1" applyAlignment="1">
      <alignment horizontal="right" vertical="center" shrinkToFit="1"/>
    </xf>
    <xf numFmtId="38" fontId="14" fillId="0" borderId="48" xfId="84" applyFont="1" applyFill="1" applyBorder="1" applyAlignment="1">
      <alignment vertical="center" shrinkToFit="1"/>
    </xf>
    <xf numFmtId="38" fontId="14" fillId="0" borderId="49" xfId="84" applyFont="1" applyFill="1" applyBorder="1" applyAlignment="1">
      <alignment vertical="center" shrinkToFit="1"/>
    </xf>
    <xf numFmtId="38" fontId="14" fillId="0" borderId="50" xfId="84" applyFont="1" applyFill="1" applyBorder="1" applyAlignment="1">
      <alignment vertical="center" shrinkToFit="1"/>
    </xf>
    <xf numFmtId="38" fontId="14" fillId="0" borderId="16" xfId="84" applyFont="1" applyBorder="1" applyAlignment="1">
      <alignment vertical="center" shrinkToFit="1"/>
    </xf>
    <xf numFmtId="38" fontId="14" fillId="0" borderId="20" xfId="84" applyFont="1" applyBorder="1" applyAlignment="1">
      <alignment vertical="center" shrinkToFit="1"/>
    </xf>
    <xf numFmtId="38" fontId="14" fillId="0" borderId="51" xfId="84" applyFont="1" applyBorder="1" applyAlignment="1">
      <alignment vertical="center" shrinkToFit="1"/>
    </xf>
    <xf numFmtId="38" fontId="14" fillId="0" borderId="52" xfId="84" applyFont="1" applyBorder="1" applyAlignment="1">
      <alignment vertical="center" shrinkToFit="1"/>
    </xf>
    <xf numFmtId="38" fontId="14" fillId="0" borderId="28" xfId="84" applyFont="1" applyBorder="1" applyAlignment="1">
      <alignment vertical="center" shrinkToFit="1"/>
    </xf>
    <xf numFmtId="0" fontId="70" fillId="0" borderId="0" xfId="0" applyFont="1" applyFill="1">
      <alignment vertical="center"/>
    </xf>
    <xf numFmtId="0" fontId="70" fillId="0" borderId="0" xfId="0" applyFont="1" applyFill="1" applyBorder="1">
      <alignment vertical="center"/>
    </xf>
    <xf numFmtId="178" fontId="4" fillId="0" borderId="21" xfId="160" applyNumberFormat="1" applyFont="1" applyFill="1" applyBorder="1" applyAlignment="1">
      <alignment vertical="center"/>
    </xf>
    <xf numFmtId="178" fontId="4" fillId="0" borderId="21" xfId="158" applyNumberFormat="1" applyFont="1" applyFill="1" applyBorder="1" applyAlignment="1">
      <alignment horizontal="right" vertical="center"/>
    </xf>
    <xf numFmtId="178" fontId="70" fillId="0" borderId="15" xfId="164" applyNumberFormat="1" applyFont="1" applyFill="1" applyBorder="1" applyAlignment="1">
      <alignment horizontal="left" vertical="center"/>
    </xf>
    <xf numFmtId="178" fontId="70" fillId="0" borderId="12" xfId="164" applyNumberFormat="1" applyFont="1" applyFill="1" applyBorder="1" applyAlignment="1">
      <alignment horizontal="left" vertical="center"/>
    </xf>
    <xf numFmtId="179" fontId="70" fillId="0" borderId="12" xfId="164" applyNumberFormat="1" applyFont="1" applyFill="1" applyBorder="1" applyAlignment="1">
      <alignment horizontal="right" vertical="center"/>
    </xf>
    <xf numFmtId="178" fontId="70" fillId="0" borderId="15" xfId="163" applyNumberFormat="1" applyFont="1" applyFill="1" applyBorder="1" applyAlignment="1">
      <alignment horizontal="left" vertical="center"/>
    </xf>
    <xf numFmtId="178" fontId="71" fillId="0" borderId="12" xfId="164" applyNumberFormat="1" applyFont="1" applyFill="1" applyBorder="1" applyAlignment="1">
      <alignment horizontal="left" vertical="center"/>
    </xf>
    <xf numFmtId="178" fontId="70" fillId="0" borderId="24" xfId="164" applyNumberFormat="1" applyFont="1" applyFill="1" applyBorder="1" applyAlignment="1">
      <alignment horizontal="left" vertical="center" shrinkToFit="1"/>
    </xf>
    <xf numFmtId="178" fontId="70" fillId="0" borderId="24" xfId="164" applyNumberFormat="1" applyFont="1" applyFill="1" applyBorder="1" applyAlignment="1">
      <alignment horizontal="left" vertical="center"/>
    </xf>
    <xf numFmtId="179" fontId="70" fillId="0" borderId="12" xfId="164" applyNumberFormat="1" applyFont="1" applyFill="1" applyBorder="1" applyAlignment="1">
      <alignment horizontal="left" vertical="center"/>
    </xf>
    <xf numFmtId="0" fontId="4" fillId="0" borderId="12" xfId="162" applyFont="1" applyFill="1" applyBorder="1" applyAlignment="1">
      <alignment horizontal="left" vertical="center" wrapText="1" shrinkToFit="1"/>
    </xf>
    <xf numFmtId="179" fontId="70" fillId="0" borderId="21" xfId="164" applyNumberFormat="1" applyFont="1" applyFill="1" applyBorder="1" applyAlignment="1">
      <alignment horizontal="left" vertical="center"/>
    </xf>
    <xf numFmtId="38" fontId="14" fillId="0" borderId="53" xfId="85" applyFont="1" applyBorder="1" applyAlignment="1">
      <alignment vertical="center"/>
    </xf>
    <xf numFmtId="38" fontId="14" fillId="0" borderId="35" xfId="85" applyFont="1" applyBorder="1" applyAlignment="1">
      <alignment vertical="center"/>
    </xf>
    <xf numFmtId="38" fontId="14" fillId="0" borderId="35" xfId="85" applyFont="1" applyBorder="1" applyAlignment="1">
      <alignment horizontal="right" vertical="center"/>
    </xf>
    <xf numFmtId="38" fontId="14" fillId="0" borderId="35" xfId="84" applyFont="1" applyFill="1" applyBorder="1" applyAlignment="1">
      <alignment vertical="center" shrinkToFit="1"/>
    </xf>
    <xf numFmtId="38" fontId="14" fillId="0" borderId="54" xfId="85" applyFont="1" applyBorder="1" applyAlignment="1">
      <alignment horizontal="right" vertical="center"/>
    </xf>
    <xf numFmtId="38" fontId="14" fillId="0" borderId="12" xfId="84" applyFont="1" applyFill="1" applyBorder="1" applyAlignment="1">
      <alignment vertical="center" shrinkToFit="1"/>
    </xf>
    <xf numFmtId="38" fontId="14" fillId="0" borderId="55" xfId="84" applyFont="1" applyFill="1" applyBorder="1" applyAlignment="1">
      <alignment vertical="center" shrinkToFit="1"/>
    </xf>
    <xf numFmtId="38" fontId="14" fillId="0" borderId="0" xfId="84" applyFont="1" applyFill="1" applyBorder="1" applyAlignment="1">
      <alignment vertical="center" shrinkToFit="1"/>
    </xf>
    <xf numFmtId="38" fontId="14" fillId="0" borderId="23" xfId="84" applyFont="1" applyFill="1" applyBorder="1" applyAlignment="1">
      <alignment vertical="center" shrinkToFit="1"/>
    </xf>
    <xf numFmtId="38" fontId="14" fillId="0" borderId="30" xfId="84" applyFont="1" applyFill="1" applyBorder="1" applyAlignment="1">
      <alignment vertical="center" shrinkToFit="1"/>
    </xf>
    <xf numFmtId="38" fontId="14" fillId="0" borderId="53" xfId="84" applyFont="1" applyBorder="1" applyAlignment="1" applyProtection="1">
      <alignment horizontal="right" vertical="center"/>
    </xf>
    <xf numFmtId="38" fontId="14" fillId="0" borderId="35" xfId="84" applyFont="1" applyBorder="1" applyAlignment="1" applyProtection="1">
      <alignment horizontal="right" vertical="center"/>
    </xf>
    <xf numFmtId="38" fontId="14" fillId="0" borderId="13" xfId="84" applyFont="1" applyBorder="1" applyAlignment="1" applyProtection="1">
      <alignment horizontal="right" vertical="center"/>
    </xf>
    <xf numFmtId="38" fontId="14" fillId="0" borderId="54" xfId="84" applyFont="1" applyBorder="1" applyAlignment="1" applyProtection="1">
      <alignment horizontal="right" vertical="center"/>
    </xf>
    <xf numFmtId="38" fontId="14" fillId="0" borderId="11" xfId="85" applyFont="1" applyBorder="1" applyAlignment="1">
      <alignment vertical="center"/>
    </xf>
    <xf numFmtId="38" fontId="14" fillId="0" borderId="36" xfId="85" applyFont="1" applyBorder="1" applyAlignment="1">
      <alignment vertical="center"/>
    </xf>
    <xf numFmtId="38" fontId="14" fillId="0" borderId="36" xfId="85" applyFont="1" applyBorder="1" applyAlignment="1">
      <alignment horizontal="right" vertical="center"/>
    </xf>
    <xf numFmtId="38" fontId="14" fillId="0" borderId="53" xfId="85" applyFont="1" applyFill="1" applyBorder="1" applyAlignment="1">
      <alignment vertical="center"/>
    </xf>
    <xf numFmtId="38" fontId="14" fillId="0" borderId="35" xfId="85" applyFont="1" applyFill="1" applyBorder="1" applyAlignment="1">
      <alignment vertical="center"/>
    </xf>
    <xf numFmtId="38" fontId="14" fillId="0" borderId="11" xfId="85" applyFont="1" applyFill="1" applyBorder="1" applyAlignment="1">
      <alignment vertical="center"/>
    </xf>
    <xf numFmtId="38" fontId="14" fillId="0" borderId="36" xfId="85" applyFont="1" applyFill="1" applyBorder="1" applyAlignment="1">
      <alignment vertical="center"/>
    </xf>
    <xf numFmtId="38" fontId="14" fillId="0" borderId="56" xfId="44" applyFont="1" applyBorder="1" applyAlignment="1" applyProtection="1">
      <alignment vertical="center"/>
    </xf>
    <xf numFmtId="38" fontId="14" fillId="0" borderId="11" xfId="44" applyFont="1" applyBorder="1" applyAlignment="1" applyProtection="1">
      <alignment vertical="center"/>
    </xf>
    <xf numFmtId="38" fontId="14" fillId="0" borderId="57" xfId="44" applyFont="1" applyBorder="1" applyAlignment="1" applyProtection="1">
      <alignment vertical="center"/>
    </xf>
    <xf numFmtId="38" fontId="14" fillId="0" borderId="57" xfId="44" applyFont="1" applyBorder="1" applyAlignment="1" applyProtection="1">
      <alignment horizontal="right" vertical="center"/>
    </xf>
    <xf numFmtId="38" fontId="14" fillId="0" borderId="54" xfId="84" applyFont="1" applyFill="1" applyBorder="1" applyAlignment="1">
      <alignment vertical="center" shrinkToFit="1"/>
    </xf>
    <xf numFmtId="38" fontId="14" fillId="0" borderId="58" xfId="84" applyFont="1" applyFill="1" applyBorder="1" applyAlignment="1">
      <alignment vertical="center" shrinkToFit="1"/>
    </xf>
    <xf numFmtId="38" fontId="14" fillId="0" borderId="53" xfId="85" applyFont="1" applyBorder="1" applyAlignment="1">
      <alignment horizontal="right" vertical="center"/>
    </xf>
    <xf numFmtId="38" fontId="14" fillId="0" borderId="13" xfId="84" applyFont="1" applyFill="1" applyBorder="1" applyAlignment="1">
      <alignment vertical="center" shrinkToFit="1"/>
    </xf>
    <xf numFmtId="38" fontId="14" fillId="0" borderId="11" xfId="85" applyFont="1" applyBorder="1" applyAlignment="1">
      <alignment horizontal="right" vertical="center"/>
    </xf>
    <xf numFmtId="38" fontId="14" fillId="0" borderId="56" xfId="44" applyFont="1" applyBorder="1" applyAlignment="1" applyProtection="1">
      <alignment horizontal="right" vertical="center"/>
    </xf>
    <xf numFmtId="38" fontId="14" fillId="0" borderId="11" xfId="44" applyFont="1" applyBorder="1" applyAlignment="1" applyProtection="1">
      <alignment horizontal="right" vertical="center"/>
    </xf>
    <xf numFmtId="38" fontId="14" fillId="0" borderId="56" xfId="44" applyFont="1" applyBorder="1" applyAlignment="1" applyProtection="1"/>
    <xf numFmtId="38" fontId="14" fillId="0" borderId="11" xfId="44" applyFont="1" applyBorder="1" applyAlignment="1" applyProtection="1"/>
    <xf numFmtId="38" fontId="14" fillId="0" borderId="57" xfId="44" applyFont="1" applyBorder="1" applyAlignment="1" applyProtection="1"/>
    <xf numFmtId="38" fontId="14" fillId="0" borderId="59" xfId="44" applyFont="1" applyBorder="1" applyAlignment="1" applyProtection="1">
      <alignment horizontal="right"/>
    </xf>
    <xf numFmtId="38" fontId="14" fillId="0" borderId="53" xfId="84" applyFont="1" applyFill="1" applyBorder="1" applyAlignment="1">
      <alignment vertical="center" shrinkToFit="1"/>
    </xf>
    <xf numFmtId="38" fontId="39" fillId="0" borderId="48" xfId="84" applyFont="1" applyFill="1" applyBorder="1" applyAlignment="1">
      <alignment vertical="center" shrinkToFit="1"/>
    </xf>
    <xf numFmtId="38" fontId="14" fillId="0" borderId="36" xfId="84" applyFont="1" applyFill="1" applyBorder="1" applyAlignment="1">
      <alignment vertical="center" shrinkToFit="1"/>
    </xf>
    <xf numFmtId="38" fontId="14" fillId="0" borderId="11" xfId="84" applyFont="1" applyFill="1" applyBorder="1" applyAlignment="1">
      <alignment vertical="center" shrinkToFit="1"/>
    </xf>
    <xf numFmtId="38" fontId="14" fillId="0" borderId="53" xfId="85" applyFont="1" applyBorder="1"/>
    <xf numFmtId="38" fontId="14" fillId="0" borderId="35" xfId="85" applyFont="1" applyBorder="1"/>
    <xf numFmtId="38" fontId="14" fillId="0" borderId="11" xfId="85" applyFont="1" applyBorder="1"/>
    <xf numFmtId="38" fontId="14" fillId="0" borderId="36" xfId="85" applyFont="1" applyBorder="1"/>
    <xf numFmtId="38" fontId="14" fillId="0" borderId="54" xfId="85" applyFont="1" applyBorder="1" applyAlignment="1">
      <alignment horizontal="right"/>
    </xf>
    <xf numFmtId="38" fontId="14" fillId="0" borderId="53" xfId="84" applyFont="1" applyFill="1" applyBorder="1" applyAlignment="1">
      <alignment horizontal="right" vertical="center" shrinkToFit="1"/>
    </xf>
    <xf numFmtId="38" fontId="14" fillId="0" borderId="48" xfId="84" applyFont="1" applyFill="1" applyBorder="1" applyAlignment="1">
      <alignment horizontal="right" vertical="center" shrinkToFit="1"/>
    </xf>
    <xf numFmtId="38" fontId="14" fillId="0" borderId="54" xfId="84" applyFont="1" applyFill="1" applyBorder="1" applyAlignment="1">
      <alignment horizontal="right" vertical="center" shrinkToFit="1"/>
    </xf>
    <xf numFmtId="0" fontId="7" fillId="0" borderId="12" xfId="162" applyFont="1" applyFill="1" applyBorder="1" applyAlignment="1">
      <alignment horizontal="left" vertical="center" wrapText="1" shrinkToFit="1"/>
    </xf>
    <xf numFmtId="179" fontId="4" fillId="0" borderId="15" xfId="164" applyNumberFormat="1" applyFont="1" applyFill="1" applyBorder="1" applyAlignment="1">
      <alignment horizontal="right" vertical="center"/>
    </xf>
    <xf numFmtId="178" fontId="4" fillId="0" borderId="21" xfId="163" applyNumberFormat="1" applyFont="1" applyFill="1" applyBorder="1" applyAlignment="1">
      <alignment vertical="center"/>
    </xf>
    <xf numFmtId="178" fontId="4" fillId="0" borderId="15" xfId="176" applyNumberFormat="1" applyFont="1" applyFill="1" applyBorder="1" applyAlignment="1">
      <alignment horizontal="right" vertical="center"/>
    </xf>
    <xf numFmtId="178" fontId="4" fillId="0" borderId="15" xfId="176" applyNumberFormat="1" applyFont="1" applyFill="1" applyBorder="1" applyAlignment="1">
      <alignment horizontal="left" vertical="center"/>
    </xf>
    <xf numFmtId="178" fontId="4" fillId="0" borderId="19" xfId="176" applyNumberFormat="1" applyFont="1" applyFill="1" applyBorder="1" applyAlignment="1">
      <alignment horizontal="right" vertical="center"/>
    </xf>
    <xf numFmtId="178" fontId="4" fillId="0" borderId="12" xfId="176" applyNumberFormat="1" applyFont="1" applyFill="1" applyBorder="1" applyAlignment="1">
      <alignment horizontal="left" vertical="center" shrinkToFit="1"/>
    </xf>
    <xf numFmtId="0" fontId="5" fillId="0" borderId="15" xfId="176" applyFont="1" applyFill="1" applyBorder="1" applyAlignment="1">
      <alignment vertical="center"/>
    </xf>
    <xf numFmtId="178" fontId="4" fillId="0" borderId="12" xfId="175" applyNumberFormat="1" applyFont="1" applyFill="1" applyBorder="1" applyAlignment="1">
      <alignment vertical="center"/>
    </xf>
    <xf numFmtId="178" fontId="4" fillId="0" borderId="12" xfId="175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4" fillId="0" borderId="15" xfId="176" applyFont="1" applyFill="1" applyBorder="1" applyAlignment="1">
      <alignment vertical="center"/>
    </xf>
    <xf numFmtId="178" fontId="4" fillId="35" borderId="23" xfId="43" applyFont="1" applyFill="1" applyBorder="1" applyAlignment="1" applyProtection="1">
      <alignment vertical="center"/>
    </xf>
    <xf numFmtId="178" fontId="4" fillId="35" borderId="60" xfId="43" applyFont="1" applyFill="1" applyBorder="1" applyAlignment="1" applyProtection="1">
      <alignment vertical="center"/>
    </xf>
    <xf numFmtId="178" fontId="4" fillId="0" borderId="60" xfId="43" applyFont="1" applyBorder="1" applyAlignment="1" applyProtection="1">
      <alignment vertical="center"/>
    </xf>
    <xf numFmtId="178" fontId="4" fillId="35" borderId="62" xfId="43" applyFont="1" applyFill="1" applyBorder="1" applyAlignment="1" applyProtection="1">
      <alignment vertical="center"/>
    </xf>
    <xf numFmtId="0" fontId="4" fillId="0" borderId="12" xfId="176" applyFont="1" applyFill="1" applyBorder="1" applyAlignment="1">
      <alignment vertical="center"/>
    </xf>
    <xf numFmtId="0" fontId="4" fillId="0" borderId="24" xfId="176" applyFont="1" applyFill="1" applyBorder="1" applyAlignment="1">
      <alignment vertical="center"/>
    </xf>
    <xf numFmtId="178" fontId="4" fillId="0" borderId="15" xfId="175" applyNumberFormat="1" applyFont="1" applyFill="1" applyBorder="1" applyAlignment="1">
      <alignment vertical="center"/>
    </xf>
    <xf numFmtId="178" fontId="4" fillId="0" borderId="15" xfId="175" applyNumberFormat="1" applyFont="1" applyFill="1" applyBorder="1" applyAlignment="1">
      <alignment horizontal="right" vertical="center"/>
    </xf>
    <xf numFmtId="178" fontId="4" fillId="0" borderId="15" xfId="175" applyNumberFormat="1" applyFont="1" applyFill="1" applyBorder="1" applyAlignment="1">
      <alignment horizontal="left" vertical="center"/>
    </xf>
    <xf numFmtId="0" fontId="4" fillId="0" borderId="15" xfId="175" applyFont="1" applyFill="1" applyBorder="1" applyAlignment="1">
      <alignment vertical="center"/>
    </xf>
    <xf numFmtId="178" fontId="9" fillId="0" borderId="12" xfId="176" applyNumberFormat="1" applyFont="1" applyFill="1" applyBorder="1" applyAlignment="1">
      <alignment vertical="center"/>
    </xf>
    <xf numFmtId="0" fontId="5" fillId="0" borderId="12" xfId="176" applyFont="1" applyFill="1" applyBorder="1" applyAlignment="1">
      <alignment horizontal="left" vertical="center" wrapText="1"/>
    </xf>
    <xf numFmtId="178" fontId="7" fillId="0" borderId="12" xfId="176" applyNumberFormat="1" applyFont="1" applyFill="1" applyBorder="1" applyAlignment="1">
      <alignment horizontal="left" vertical="center" wrapText="1"/>
    </xf>
    <xf numFmtId="184" fontId="4" fillId="33" borderId="15" xfId="86" applyNumberFormat="1" applyFont="1" applyFill="1" applyBorder="1" applyAlignment="1">
      <alignment vertical="center"/>
    </xf>
    <xf numFmtId="184" fontId="4" fillId="0" borderId="15" xfId="86" applyNumberFormat="1" applyFont="1" applyFill="1" applyBorder="1" applyAlignment="1">
      <alignment vertical="center"/>
    </xf>
    <xf numFmtId="178" fontId="4" fillId="0" borderId="21" xfId="176" applyNumberFormat="1" applyFont="1" applyFill="1" applyBorder="1" applyAlignment="1">
      <alignment vertical="center"/>
    </xf>
    <xf numFmtId="178" fontId="4" fillId="0" borderId="21" xfId="176" applyNumberFormat="1" applyFont="1" applyFill="1" applyBorder="1" applyAlignment="1">
      <alignment horizontal="right" vertical="center"/>
    </xf>
    <xf numFmtId="178" fontId="4" fillId="0" borderId="21" xfId="176" applyNumberFormat="1" applyFont="1" applyFill="1" applyBorder="1" applyAlignment="1">
      <alignment horizontal="left" vertical="center"/>
    </xf>
    <xf numFmtId="178" fontId="4" fillId="0" borderId="46" xfId="176" applyNumberFormat="1" applyFont="1" applyFill="1" applyBorder="1" applyAlignment="1">
      <alignment vertical="center"/>
    </xf>
    <xf numFmtId="0" fontId="4" fillId="0" borderId="12" xfId="168" applyFont="1" applyFill="1" applyBorder="1" applyAlignment="1">
      <alignment vertical="center" shrinkToFit="1"/>
    </xf>
    <xf numFmtId="179" fontId="4" fillId="0" borderId="12" xfId="170" applyNumberFormat="1" applyFont="1" applyFill="1" applyBorder="1" applyAlignment="1">
      <alignment horizontal="right" vertical="center"/>
    </xf>
    <xf numFmtId="0" fontId="4" fillId="0" borderId="24" xfId="170" applyFont="1" applyFill="1" applyBorder="1" applyAlignment="1">
      <alignment vertical="center"/>
    </xf>
    <xf numFmtId="0" fontId="4" fillId="0" borderId="15" xfId="170" applyFont="1" applyFill="1" applyBorder="1" applyAlignment="1">
      <alignment vertical="center"/>
    </xf>
    <xf numFmtId="178" fontId="4" fillId="0" borderId="15" xfId="169" applyNumberFormat="1" applyFont="1" applyFill="1" applyBorder="1" applyAlignment="1">
      <alignment horizontal="right" vertical="center"/>
    </xf>
    <xf numFmtId="0" fontId="4" fillId="0" borderId="15" xfId="169" applyFont="1" applyFill="1" applyBorder="1" applyAlignment="1">
      <alignment horizontal="center" vertical="center"/>
    </xf>
    <xf numFmtId="0" fontId="4" fillId="0" borderId="15" xfId="169" applyFont="1" applyFill="1" applyBorder="1" applyAlignment="1">
      <alignment horizontal="left" vertical="center"/>
    </xf>
    <xf numFmtId="178" fontId="4" fillId="0" borderId="15" xfId="172" applyNumberFormat="1" applyFont="1" applyFill="1" applyBorder="1" applyAlignment="1">
      <alignment horizontal="right" vertical="center"/>
    </xf>
    <xf numFmtId="178" fontId="4" fillId="0" borderId="12" xfId="172" applyNumberFormat="1" applyFont="1" applyFill="1" applyBorder="1" applyAlignment="1">
      <alignment horizontal="right" vertical="center"/>
    </xf>
    <xf numFmtId="178" fontId="4" fillId="0" borderId="24" xfId="172" applyNumberFormat="1" applyFont="1" applyFill="1" applyBorder="1" applyAlignment="1">
      <alignment horizontal="right" vertical="center"/>
    </xf>
    <xf numFmtId="178" fontId="4" fillId="0" borderId="15" xfId="171" applyNumberFormat="1" applyFont="1" applyFill="1" applyBorder="1" applyAlignment="1">
      <alignment horizontal="right" vertical="center"/>
    </xf>
    <xf numFmtId="178" fontId="4" fillId="0" borderId="21" xfId="172" applyNumberFormat="1" applyFont="1" applyFill="1" applyBorder="1" applyAlignment="1">
      <alignment horizontal="right" vertical="center"/>
    </xf>
    <xf numFmtId="178" fontId="4" fillId="0" borderId="45" xfId="178" applyNumberFormat="1" applyFont="1" applyFill="1" applyBorder="1" applyAlignment="1">
      <alignment horizontal="right" vertical="center"/>
    </xf>
    <xf numFmtId="178" fontId="4" fillId="0" borderId="12" xfId="178" applyNumberFormat="1" applyFont="1" applyFill="1" applyBorder="1" applyAlignment="1">
      <alignment horizontal="right" vertical="center"/>
    </xf>
    <xf numFmtId="178" fontId="4" fillId="0" borderId="24" xfId="178" applyNumberFormat="1" applyFont="1" applyFill="1" applyBorder="1" applyAlignment="1">
      <alignment horizontal="right" vertical="center"/>
    </xf>
    <xf numFmtId="178" fontId="4" fillId="0" borderId="15" xfId="178" applyNumberFormat="1" applyFont="1" applyFill="1" applyBorder="1" applyAlignment="1">
      <alignment horizontal="right" vertical="center"/>
    </xf>
    <xf numFmtId="178" fontId="4" fillId="0" borderId="45" xfId="177" applyNumberFormat="1" applyFont="1" applyFill="1" applyBorder="1" applyAlignment="1">
      <alignment horizontal="right" vertical="center"/>
    </xf>
    <xf numFmtId="178" fontId="4" fillId="0" borderId="24" xfId="177" applyNumberFormat="1" applyFont="1" applyFill="1" applyBorder="1" applyAlignment="1">
      <alignment horizontal="right" vertical="center"/>
    </xf>
    <xf numFmtId="178" fontId="4" fillId="0" borderId="24" xfId="177" applyNumberFormat="1" applyFont="1" applyFill="1" applyBorder="1"/>
    <xf numFmtId="184" fontId="4" fillId="0" borderId="12" xfId="86" applyNumberFormat="1" applyFont="1" applyFill="1" applyBorder="1" applyAlignment="1">
      <alignment vertical="center"/>
    </xf>
    <xf numFmtId="184" fontId="4" fillId="0" borderId="12" xfId="86" applyNumberFormat="1" applyFont="1" applyFill="1" applyBorder="1" applyAlignment="1"/>
    <xf numFmtId="178" fontId="4" fillId="0" borderId="21" xfId="178" applyNumberFormat="1" applyFont="1" applyFill="1" applyBorder="1" applyAlignment="1">
      <alignment horizontal="right" vertical="center"/>
    </xf>
    <xf numFmtId="178" fontId="4" fillId="0" borderId="46" xfId="178" applyNumberFormat="1" applyFont="1" applyFill="1" applyBorder="1" applyAlignment="1">
      <alignment horizontal="right" vertical="center"/>
    </xf>
    <xf numFmtId="178" fontId="4" fillId="0" borderId="12" xfId="177" applyNumberFormat="1" applyFont="1" applyFill="1" applyBorder="1" applyAlignment="1">
      <alignment horizontal="right" vertical="center"/>
    </xf>
    <xf numFmtId="178" fontId="4" fillId="0" borderId="24" xfId="182" applyNumberFormat="1" applyFont="1" applyFill="1" applyBorder="1" applyAlignment="1">
      <alignment horizontal="right" vertical="center"/>
    </xf>
    <xf numFmtId="178" fontId="4" fillId="0" borderId="15" xfId="181" applyNumberFormat="1" applyFont="1" applyFill="1" applyBorder="1" applyAlignment="1">
      <alignment horizontal="right" vertical="center"/>
    </xf>
    <xf numFmtId="178" fontId="4" fillId="35" borderId="63" xfId="43" applyFont="1" applyFill="1" applyBorder="1" applyAlignment="1" applyProtection="1">
      <alignment vertical="center"/>
    </xf>
    <xf numFmtId="178" fontId="4" fillId="35" borderId="64" xfId="43" applyFont="1" applyFill="1" applyBorder="1" applyAlignment="1" applyProtection="1">
      <alignment vertical="center"/>
    </xf>
    <xf numFmtId="178" fontId="4" fillId="0" borderId="62" xfId="43" applyFont="1" applyFill="1" applyBorder="1" applyAlignment="1" applyProtection="1">
      <alignment vertical="center"/>
    </xf>
    <xf numFmtId="178" fontId="4" fillId="0" borderId="21" xfId="182" applyNumberFormat="1" applyFont="1" applyFill="1" applyBorder="1" applyAlignment="1">
      <alignment horizontal="right" vertical="center"/>
    </xf>
    <xf numFmtId="178" fontId="4" fillId="0" borderId="46" xfId="182" applyNumberFormat="1" applyFont="1" applyFill="1" applyBorder="1" applyAlignment="1">
      <alignment horizontal="right" vertical="center"/>
    </xf>
    <xf numFmtId="178" fontId="4" fillId="0" borderId="12" xfId="181" applyNumberFormat="1" applyFont="1" applyFill="1" applyBorder="1" applyAlignment="1">
      <alignment horizontal="right" vertical="center"/>
    </xf>
    <xf numFmtId="178" fontId="4" fillId="0" borderId="12" xfId="179" applyNumberFormat="1" applyFont="1" applyFill="1" applyBorder="1" applyAlignment="1">
      <alignment horizontal="right" vertical="center"/>
    </xf>
    <xf numFmtId="182" fontId="4" fillId="0" borderId="12" xfId="0" applyNumberFormat="1" applyFont="1" applyFill="1" applyBorder="1" applyAlignment="1">
      <alignment horizontal="right" vertical="center"/>
    </xf>
    <xf numFmtId="178" fontId="4" fillId="0" borderId="18" xfId="0" applyNumberFormat="1" applyFont="1" applyFill="1" applyBorder="1" applyAlignment="1">
      <alignment horizontal="right" vertical="center"/>
    </xf>
    <xf numFmtId="178" fontId="4" fillId="0" borderId="45" xfId="180" applyNumberFormat="1" applyFont="1" applyFill="1" applyBorder="1" applyAlignment="1">
      <alignment horizontal="right" vertical="center"/>
    </xf>
    <xf numFmtId="178" fontId="4" fillId="0" borderId="12" xfId="180" applyNumberFormat="1" applyFont="1" applyFill="1" applyBorder="1" applyAlignment="1">
      <alignment horizontal="right" vertical="center"/>
    </xf>
    <xf numFmtId="178" fontId="4" fillId="0" borderId="24" xfId="180" applyNumberFormat="1" applyFont="1" applyFill="1" applyBorder="1" applyAlignment="1">
      <alignment horizontal="right" vertical="center"/>
    </xf>
    <xf numFmtId="178" fontId="4" fillId="0" borderId="45" xfId="179" applyNumberFormat="1" applyFont="1" applyFill="1" applyBorder="1" applyAlignment="1">
      <alignment horizontal="right" vertical="center"/>
    </xf>
    <xf numFmtId="178" fontId="4" fillId="0" borderId="15" xfId="180" applyNumberFormat="1" applyFont="1" applyFill="1" applyBorder="1" applyAlignment="1">
      <alignment horizontal="right" vertical="center"/>
    </xf>
    <xf numFmtId="178" fontId="4" fillId="0" borderId="24" xfId="179" applyNumberFormat="1" applyFont="1" applyFill="1" applyBorder="1" applyAlignment="1">
      <alignment horizontal="right" vertical="center"/>
    </xf>
    <xf numFmtId="182" fontId="4" fillId="0" borderId="24" xfId="0" applyNumberFormat="1" applyFont="1" applyFill="1" applyBorder="1" applyAlignment="1">
      <alignment horizontal="right" vertical="center"/>
    </xf>
    <xf numFmtId="178" fontId="4" fillId="0" borderId="21" xfId="180" applyNumberFormat="1" applyFont="1" applyFill="1" applyBorder="1" applyAlignment="1">
      <alignment horizontal="right" vertical="center"/>
    </xf>
    <xf numFmtId="178" fontId="4" fillId="0" borderId="65" xfId="180" applyNumberFormat="1" applyFont="1" applyFill="1" applyBorder="1" applyAlignment="1">
      <alignment horizontal="right" vertical="center"/>
    </xf>
    <xf numFmtId="178" fontId="4" fillId="0" borderId="46" xfId="180" applyNumberFormat="1" applyFont="1" applyFill="1" applyBorder="1" applyAlignment="1">
      <alignment horizontal="right" vertical="center"/>
    </xf>
    <xf numFmtId="178" fontId="4" fillId="0" borderId="66" xfId="180" applyNumberFormat="1" applyFont="1" applyFill="1" applyBorder="1" applyAlignment="1">
      <alignment horizontal="right" vertical="center"/>
    </xf>
    <xf numFmtId="178" fontId="4" fillId="0" borderId="23" xfId="179" applyNumberFormat="1" applyFont="1" applyFill="1" applyBorder="1" applyAlignment="1">
      <alignment horizontal="right" vertical="center"/>
    </xf>
    <xf numFmtId="178" fontId="4" fillId="0" borderId="19" xfId="179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 shrinkToFit="1"/>
    </xf>
    <xf numFmtId="178" fontId="4" fillId="0" borderId="15" xfId="183" applyNumberFormat="1" applyFont="1" applyFill="1" applyBorder="1" applyAlignment="1">
      <alignment horizontal="right" vertical="center"/>
    </xf>
    <xf numFmtId="178" fontId="4" fillId="0" borderId="15" xfId="183" applyNumberFormat="1" applyFont="1" applyFill="1" applyBorder="1" applyAlignment="1">
      <alignment horizontal="right" vertical="center" shrinkToFit="1"/>
    </xf>
    <xf numFmtId="183" fontId="4" fillId="0" borderId="15" xfId="0" applyNumberFormat="1" applyFont="1" applyFill="1" applyBorder="1" applyAlignment="1">
      <alignment horizontal="right" vertical="center"/>
    </xf>
    <xf numFmtId="179" fontId="4" fillId="0" borderId="45" xfId="0" applyNumberFormat="1" applyFont="1" applyFill="1" applyBorder="1">
      <alignment vertical="center"/>
    </xf>
    <xf numFmtId="178" fontId="4" fillId="0" borderId="45" xfId="184" applyNumberFormat="1" applyFont="1" applyFill="1" applyBorder="1" applyAlignment="1">
      <alignment horizontal="right" vertical="center"/>
    </xf>
    <xf numFmtId="178" fontId="4" fillId="0" borderId="45" xfId="184" applyNumberFormat="1" applyFont="1" applyFill="1" applyBorder="1" applyAlignment="1">
      <alignment horizontal="right" vertical="center" shrinkToFit="1"/>
    </xf>
    <xf numFmtId="179" fontId="4" fillId="0" borderId="12" xfId="0" applyNumberFormat="1" applyFont="1" applyFill="1" applyBorder="1">
      <alignment vertical="center"/>
    </xf>
    <xf numFmtId="178" fontId="4" fillId="0" borderId="12" xfId="184" applyNumberFormat="1" applyFont="1" applyFill="1" applyBorder="1" applyAlignment="1">
      <alignment horizontal="right" vertical="center"/>
    </xf>
    <xf numFmtId="178" fontId="4" fillId="0" borderId="12" xfId="184" applyNumberFormat="1" applyFont="1" applyFill="1" applyBorder="1" applyAlignment="1">
      <alignment horizontal="right" vertical="center" shrinkToFit="1"/>
    </xf>
    <xf numFmtId="179" fontId="4" fillId="0" borderId="24" xfId="0" applyNumberFormat="1" applyFont="1" applyFill="1" applyBorder="1">
      <alignment vertical="center"/>
    </xf>
    <xf numFmtId="178" fontId="4" fillId="0" borderId="24" xfId="184" applyNumberFormat="1" applyFont="1" applyFill="1" applyBorder="1" applyAlignment="1">
      <alignment horizontal="right" vertical="center"/>
    </xf>
    <xf numFmtId="178" fontId="4" fillId="0" borderId="24" xfId="184" applyNumberFormat="1" applyFont="1" applyFill="1" applyBorder="1" applyAlignment="1">
      <alignment horizontal="right" vertical="center" shrinkToFit="1"/>
    </xf>
    <xf numFmtId="178" fontId="4" fillId="0" borderId="15" xfId="0" applyNumberFormat="1" applyFont="1" applyFill="1" applyBorder="1" applyAlignment="1">
      <alignment horizontal="right" vertical="center" shrinkToFit="1"/>
    </xf>
    <xf numFmtId="178" fontId="4" fillId="0" borderId="45" xfId="183" applyNumberFormat="1" applyFont="1" applyFill="1" applyBorder="1" applyAlignment="1">
      <alignment horizontal="right" vertical="center"/>
    </xf>
    <xf numFmtId="178" fontId="4" fillId="0" borderId="45" xfId="183" applyNumberFormat="1" applyFont="1" applyFill="1" applyBorder="1" applyAlignment="1">
      <alignment horizontal="right" vertical="center" shrinkToFit="1"/>
    </xf>
    <xf numFmtId="178" fontId="4" fillId="0" borderId="15" xfId="184" applyNumberFormat="1" applyFont="1" applyFill="1" applyBorder="1" applyAlignment="1">
      <alignment horizontal="right" vertical="center"/>
    </xf>
    <xf numFmtId="178" fontId="4" fillId="0" borderId="15" xfId="184" applyNumberFormat="1" applyFont="1" applyFill="1" applyBorder="1" applyAlignment="1">
      <alignment horizontal="right" vertical="center" shrinkToFit="1"/>
    </xf>
    <xf numFmtId="178" fontId="4" fillId="0" borderId="24" xfId="0" applyNumberFormat="1" applyFont="1" applyFill="1" applyBorder="1" applyAlignment="1">
      <alignment horizontal="right" vertical="center" shrinkToFit="1"/>
    </xf>
    <xf numFmtId="178" fontId="4" fillId="0" borderId="24" xfId="183" applyNumberFormat="1" applyFont="1" applyFill="1" applyBorder="1" applyAlignment="1">
      <alignment horizontal="right" vertical="center"/>
    </xf>
    <xf numFmtId="178" fontId="4" fillId="0" borderId="24" xfId="183" applyNumberFormat="1" applyFont="1" applyFill="1" applyBorder="1" applyAlignment="1">
      <alignment horizontal="right" vertical="center" shrinkToFit="1"/>
    </xf>
    <xf numFmtId="183" fontId="4" fillId="0" borderId="24" xfId="183" applyNumberFormat="1" applyFont="1" applyFill="1" applyBorder="1" applyAlignment="1">
      <alignment horizontal="right" vertical="center"/>
    </xf>
    <xf numFmtId="178" fontId="4" fillId="0" borderId="21" xfId="184" applyNumberFormat="1" applyFont="1" applyFill="1" applyBorder="1" applyAlignment="1">
      <alignment horizontal="right" vertical="center"/>
    </xf>
    <xf numFmtId="178" fontId="4" fillId="0" borderId="21" xfId="184" applyNumberFormat="1" applyFont="1" applyFill="1" applyBorder="1" applyAlignment="1">
      <alignment horizontal="right" vertical="center" shrinkToFit="1"/>
    </xf>
    <xf numFmtId="178" fontId="4" fillId="0" borderId="46" xfId="184" applyNumberFormat="1" applyFont="1" applyFill="1" applyBorder="1" applyAlignment="1">
      <alignment horizontal="right" vertical="center"/>
    </xf>
    <xf numFmtId="178" fontId="4" fillId="0" borderId="46" xfId="184" applyNumberFormat="1" applyFont="1" applyFill="1" applyBorder="1" applyAlignment="1">
      <alignment horizontal="right" vertical="center" shrinkToFit="1"/>
    </xf>
    <xf numFmtId="178" fontId="4" fillId="0" borderId="12" xfId="183" applyNumberFormat="1" applyFont="1" applyFill="1" applyBorder="1" applyAlignment="1">
      <alignment horizontal="right" vertical="center"/>
    </xf>
    <xf numFmtId="178" fontId="4" fillId="0" borderId="12" xfId="183" applyNumberFormat="1" applyFont="1" applyFill="1" applyBorder="1" applyAlignment="1">
      <alignment horizontal="right" vertical="center" shrinkToFit="1"/>
    </xf>
    <xf numFmtId="178" fontId="4" fillId="0" borderId="21" xfId="183" applyNumberFormat="1" applyFont="1" applyFill="1" applyBorder="1" applyAlignment="1">
      <alignment horizontal="right" vertical="center"/>
    </xf>
    <xf numFmtId="178" fontId="4" fillId="0" borderId="21" xfId="183" applyNumberFormat="1" applyFont="1" applyFill="1" applyBorder="1" applyAlignment="1">
      <alignment horizontal="right" vertical="center" shrinkToFit="1"/>
    </xf>
    <xf numFmtId="0" fontId="52" fillId="0" borderId="0" xfId="0" applyFont="1" applyFill="1">
      <alignment vertical="center"/>
    </xf>
    <xf numFmtId="0" fontId="52" fillId="0" borderId="0" xfId="0" applyFont="1" applyFill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178" fontId="52" fillId="0" borderId="22" xfId="0" applyNumberFormat="1" applyFont="1" applyFill="1" applyBorder="1" applyAlignment="1">
      <alignment horizontal="left"/>
    </xf>
    <xf numFmtId="0" fontId="52" fillId="0" borderId="0" xfId="0" applyFont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178" fontId="4" fillId="0" borderId="45" xfId="183" applyNumberFormat="1" applyFont="1" applyFill="1" applyBorder="1" applyAlignment="1">
      <alignment horizontal="left" vertical="center" shrinkToFit="1"/>
    </xf>
    <xf numFmtId="178" fontId="4" fillId="0" borderId="67" xfId="0" applyNumberFormat="1" applyFont="1" applyFill="1" applyBorder="1" applyAlignment="1">
      <alignment horizontal="left" vertical="center" shrinkToFit="1"/>
    </xf>
    <xf numFmtId="0" fontId="4" fillId="0" borderId="45" xfId="184" applyFont="1" applyFill="1" applyBorder="1" applyAlignment="1">
      <alignment horizontal="left" vertical="center"/>
    </xf>
    <xf numFmtId="0" fontId="4" fillId="0" borderId="45" xfId="183" applyFont="1" applyFill="1" applyBorder="1" applyAlignment="1">
      <alignment horizontal="left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right" vertical="center"/>
    </xf>
    <xf numFmtId="38" fontId="6" fillId="0" borderId="15" xfId="84" applyFont="1" applyFill="1" applyBorder="1" applyAlignment="1">
      <alignment horizontal="center"/>
    </xf>
    <xf numFmtId="0" fontId="6" fillId="33" borderId="0" xfId="0" applyFont="1" applyFill="1" applyBorder="1" applyAlignment="1">
      <alignment horizontal="right"/>
    </xf>
    <xf numFmtId="0" fontId="6" fillId="33" borderId="12" xfId="0" applyFont="1" applyFill="1" applyBorder="1" applyAlignment="1">
      <alignment horizontal="right"/>
    </xf>
    <xf numFmtId="0" fontId="4" fillId="33" borderId="39" xfId="0" applyFont="1" applyFill="1" applyBorder="1" applyAlignment="1">
      <alignment horizontal="center" vertical="center"/>
    </xf>
    <xf numFmtId="0" fontId="4" fillId="33" borderId="39" xfId="0" applyFont="1" applyFill="1" applyBorder="1" applyAlignment="1">
      <alignment horizontal="center" vertical="center" shrinkToFit="1"/>
    </xf>
    <xf numFmtId="0" fontId="4" fillId="33" borderId="39" xfId="0" applyFont="1" applyFill="1" applyBorder="1" applyAlignment="1">
      <alignment horizont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shrinkToFit="1"/>
    </xf>
    <xf numFmtId="0" fontId="8" fillId="0" borderId="0" xfId="0" applyFont="1" applyAlignment="1">
      <alignment horizontal="center" vertical="center"/>
    </xf>
    <xf numFmtId="38" fontId="39" fillId="67" borderId="33" xfId="84" applyFont="1" applyFill="1" applyBorder="1" applyAlignment="1">
      <alignment vertical="center" shrinkToFit="1"/>
    </xf>
    <xf numFmtId="0" fontId="10" fillId="68" borderId="68" xfId="0" applyFont="1" applyFill="1" applyBorder="1" applyAlignment="1">
      <alignment horizontal="right"/>
    </xf>
    <xf numFmtId="0" fontId="10" fillId="68" borderId="69" xfId="0" applyFont="1" applyFill="1" applyBorder="1" applyAlignment="1">
      <alignment horizontal="left"/>
    </xf>
    <xf numFmtId="38" fontId="39" fillId="68" borderId="33" xfId="84" applyFont="1" applyFill="1" applyBorder="1" applyAlignment="1">
      <alignment vertical="center" shrinkToFit="1"/>
    </xf>
    <xf numFmtId="38" fontId="14" fillId="0" borderId="54" xfId="85" applyFont="1" applyBorder="1" applyAlignment="1">
      <alignment vertical="center"/>
    </xf>
    <xf numFmtId="38" fontId="14" fillId="0" borderId="54" xfId="85" applyFont="1" applyBorder="1"/>
    <xf numFmtId="38" fontId="14" fillId="0" borderId="70" xfId="84" applyFont="1" applyFill="1" applyBorder="1" applyAlignment="1">
      <alignment horizontal="right" vertical="center" shrinkToFit="1"/>
    </xf>
    <xf numFmtId="38" fontId="14" fillId="0" borderId="71" xfId="84" applyFont="1" applyFill="1" applyBorder="1" applyAlignment="1">
      <alignment horizontal="right" vertical="center" shrinkToFit="1"/>
    </xf>
    <xf numFmtId="38" fontId="14" fillId="0" borderId="72" xfId="84" applyFont="1" applyFill="1" applyBorder="1" applyAlignment="1">
      <alignment horizontal="right" vertical="center" shrinkToFit="1"/>
    </xf>
    <xf numFmtId="0" fontId="14" fillId="0" borderId="73" xfId="0" applyFont="1" applyBorder="1" applyAlignment="1">
      <alignment horizontal="right" vertical="center"/>
    </xf>
    <xf numFmtId="0" fontId="14" fillId="0" borderId="74" xfId="0" applyFont="1" applyBorder="1" applyAlignment="1">
      <alignment horizontal="right" vertical="center"/>
    </xf>
    <xf numFmtId="38" fontId="14" fillId="0" borderId="75" xfId="84" applyFont="1" applyFill="1" applyBorder="1" applyAlignment="1">
      <alignment horizontal="right" vertical="center" shrinkToFit="1"/>
    </xf>
    <xf numFmtId="178" fontId="14" fillId="0" borderId="76" xfId="43" applyFont="1" applyBorder="1" applyAlignment="1" applyProtection="1">
      <alignment horizontal="right" vertical="center"/>
    </xf>
    <xf numFmtId="178" fontId="14" fillId="0" borderId="77" xfId="43" applyFont="1" applyBorder="1" applyAlignment="1" applyProtection="1">
      <alignment horizontal="right" vertical="center"/>
    </xf>
    <xf numFmtId="178" fontId="14" fillId="0" borderId="78" xfId="43" applyFont="1" applyBorder="1" applyAlignment="1" applyProtection="1">
      <alignment horizontal="right" vertical="center"/>
    </xf>
    <xf numFmtId="178" fontId="14" fillId="0" borderId="73" xfId="43" applyFont="1" applyBorder="1" applyAlignment="1" applyProtection="1">
      <alignment horizontal="right" vertical="center"/>
    </xf>
    <xf numFmtId="178" fontId="14" fillId="0" borderId="79" xfId="43" applyFont="1" applyBorder="1" applyAlignment="1" applyProtection="1">
      <alignment horizontal="right" vertical="center"/>
    </xf>
    <xf numFmtId="178" fontId="14" fillId="0" borderId="80" xfId="43" applyFont="1" applyBorder="1" applyAlignment="1" applyProtection="1">
      <alignment horizontal="right" vertical="center"/>
    </xf>
    <xf numFmtId="38" fontId="39" fillId="36" borderId="81" xfId="84" applyFont="1" applyFill="1" applyBorder="1" applyAlignment="1">
      <alignment vertical="center" shrinkToFit="1"/>
    </xf>
    <xf numFmtId="38" fontId="14" fillId="0" borderId="24" xfId="84" applyFont="1" applyFill="1" applyBorder="1" applyAlignment="1">
      <alignment horizontal="right" vertical="center" shrinkToFit="1"/>
    </xf>
    <xf numFmtId="38" fontId="14" fillId="0" borderId="82" xfId="84" applyFont="1" applyFill="1" applyBorder="1" applyAlignment="1">
      <alignment horizontal="right" vertical="center" shrinkToFit="1"/>
    </xf>
    <xf numFmtId="38" fontId="14" fillId="69" borderId="83" xfId="0" applyNumberFormat="1" applyFont="1" applyFill="1" applyBorder="1" applyAlignment="1">
      <alignment horizontal="right" vertical="center"/>
    </xf>
    <xf numFmtId="38" fontId="14" fillId="0" borderId="84" xfId="84" applyFont="1" applyFill="1" applyBorder="1" applyAlignment="1">
      <alignment horizontal="right" vertical="center" shrinkToFit="1"/>
    </xf>
    <xf numFmtId="38" fontId="14" fillId="0" borderId="85" xfId="84" applyFont="1" applyFill="1" applyBorder="1" applyAlignment="1">
      <alignment horizontal="right" vertical="center" shrinkToFit="1"/>
    </xf>
    <xf numFmtId="38" fontId="14" fillId="0" borderId="86" xfId="84" applyFont="1" applyFill="1" applyBorder="1" applyAlignment="1">
      <alignment horizontal="right" vertical="center" shrinkToFit="1"/>
    </xf>
    <xf numFmtId="38" fontId="39" fillId="36" borderId="44" xfId="84" applyFont="1" applyFill="1" applyBorder="1" applyAlignment="1">
      <alignment horizontal="right" vertical="center" shrinkToFit="1"/>
    </xf>
    <xf numFmtId="38" fontId="14" fillId="0" borderId="87" xfId="84" applyFont="1" applyFill="1" applyBorder="1" applyAlignment="1">
      <alignment horizontal="right" vertical="center" shrinkToFit="1"/>
    </xf>
    <xf numFmtId="38" fontId="14" fillId="0" borderId="88" xfId="84" applyFont="1" applyFill="1" applyBorder="1" applyAlignment="1">
      <alignment horizontal="right" vertical="center" shrinkToFit="1"/>
    </xf>
    <xf numFmtId="38" fontId="14" fillId="0" borderId="89" xfId="84" applyFont="1" applyFill="1" applyBorder="1" applyAlignment="1">
      <alignment horizontal="right" vertical="center" shrinkToFit="1"/>
    </xf>
    <xf numFmtId="38" fontId="14" fillId="0" borderId="15" xfId="84" applyFont="1" applyFill="1" applyBorder="1" applyAlignment="1">
      <alignment horizontal="right" vertical="center" shrinkToFit="1"/>
    </xf>
    <xf numFmtId="38" fontId="14" fillId="0" borderId="47" xfId="84" applyFont="1" applyFill="1" applyBorder="1" applyAlignment="1">
      <alignment horizontal="right" vertical="center" shrinkToFit="1"/>
    </xf>
    <xf numFmtId="38" fontId="14" fillId="0" borderId="90" xfId="84" applyFont="1" applyFill="1" applyBorder="1" applyAlignment="1">
      <alignment horizontal="right" vertical="center" shrinkToFit="1"/>
    </xf>
    <xf numFmtId="38" fontId="14" fillId="0" borderId="34" xfId="84" applyFont="1" applyFill="1" applyBorder="1" applyAlignment="1">
      <alignment horizontal="right" vertical="center" shrinkToFit="1"/>
    </xf>
    <xf numFmtId="38" fontId="39" fillId="36" borderId="47" xfId="84" applyFont="1" applyFill="1" applyBorder="1" applyAlignment="1">
      <alignment horizontal="right" vertical="center" shrinkToFit="1"/>
    </xf>
    <xf numFmtId="38" fontId="14" fillId="0" borderId="91" xfId="85" applyFont="1" applyBorder="1" applyAlignment="1">
      <alignment vertical="center"/>
    </xf>
    <xf numFmtId="38" fontId="14" fillId="0" borderId="14" xfId="85" applyFont="1" applyBorder="1" applyAlignment="1">
      <alignment vertical="center"/>
    </xf>
    <xf numFmtId="38" fontId="14" fillId="0" borderId="89" xfId="85" applyFont="1" applyBorder="1" applyAlignment="1">
      <alignment vertical="center"/>
    </xf>
    <xf numFmtId="38" fontId="14" fillId="0" borderId="15" xfId="85" applyFont="1" applyBorder="1" applyAlignment="1">
      <alignment vertical="center"/>
    </xf>
    <xf numFmtId="38" fontId="14" fillId="0" borderId="90" xfId="84" applyFont="1" applyFill="1" applyBorder="1" applyAlignment="1">
      <alignment vertical="center" shrinkToFit="1"/>
    </xf>
    <xf numFmtId="38" fontId="14" fillId="0" borderId="47" xfId="84" applyFont="1" applyFill="1" applyBorder="1" applyAlignment="1">
      <alignment vertical="center" shrinkToFit="1"/>
    </xf>
    <xf numFmtId="38" fontId="14" fillId="0" borderId="15" xfId="85" applyFont="1" applyBorder="1" applyAlignment="1">
      <alignment horizontal="right" vertical="center"/>
    </xf>
    <xf numFmtId="38" fontId="14" fillId="0" borderId="10" xfId="85" applyFont="1" applyBorder="1" applyAlignment="1">
      <alignment horizontal="right" vertical="center"/>
    </xf>
    <xf numFmtId="38" fontId="14" fillId="0" borderId="18" xfId="85" applyFont="1" applyBorder="1" applyAlignment="1">
      <alignment horizontal="right" vertical="center"/>
    </xf>
    <xf numFmtId="38" fontId="14" fillId="0" borderId="90" xfId="85" applyFont="1" applyBorder="1" applyAlignment="1">
      <alignment horizontal="right" vertical="center"/>
    </xf>
    <xf numFmtId="38" fontId="14" fillId="0" borderId="34" xfId="85" applyFont="1" applyBorder="1" applyAlignment="1">
      <alignment horizontal="right" vertical="center"/>
    </xf>
    <xf numFmtId="38" fontId="39" fillId="36" borderId="44" xfId="84" applyFont="1" applyFill="1" applyBorder="1" applyAlignment="1">
      <alignment vertical="center" shrinkToFit="1"/>
    </xf>
    <xf numFmtId="38" fontId="14" fillId="0" borderId="91" xfId="85" applyFont="1" applyBorder="1" applyAlignment="1">
      <alignment horizontal="right" vertical="center"/>
    </xf>
    <xf numFmtId="38" fontId="14" fillId="0" borderId="15" xfId="84" applyFont="1" applyFill="1" applyBorder="1" applyAlignment="1">
      <alignment vertical="center" shrinkToFit="1"/>
    </xf>
    <xf numFmtId="38" fontId="14" fillId="0" borderId="14" xfId="84" applyFont="1" applyFill="1" applyBorder="1" applyAlignment="1">
      <alignment vertical="center" shrinkToFit="1"/>
    </xf>
    <xf numFmtId="38" fontId="14" fillId="0" borderId="91" xfId="84" applyFont="1" applyFill="1" applyBorder="1" applyAlignment="1">
      <alignment vertical="center" shrinkToFit="1"/>
    </xf>
    <xf numFmtId="38" fontId="14" fillId="0" borderId="34" xfId="84" applyFont="1" applyFill="1" applyBorder="1" applyAlignment="1">
      <alignment vertical="center" shrinkToFit="1"/>
    </xf>
    <xf numFmtId="38" fontId="39" fillId="36" borderId="69" xfId="84" applyFont="1" applyFill="1" applyBorder="1" applyAlignment="1">
      <alignment vertical="center" shrinkToFit="1"/>
    </xf>
    <xf numFmtId="38" fontId="14" fillId="0" borderId="91" xfId="84" applyFont="1" applyFill="1" applyBorder="1" applyAlignment="1">
      <alignment horizontal="right" vertical="center" shrinkToFit="1"/>
    </xf>
    <xf numFmtId="38" fontId="14" fillId="0" borderId="13" xfId="85" applyFont="1" applyBorder="1" applyAlignment="1">
      <alignment vertical="center"/>
    </xf>
    <xf numFmtId="38" fontId="14" fillId="0" borderId="90" xfId="85" applyFont="1" applyBorder="1" applyAlignment="1">
      <alignment vertical="center"/>
    </xf>
    <xf numFmtId="38" fontId="14" fillId="0" borderId="44" xfId="84" applyFont="1" applyFill="1" applyBorder="1" applyAlignment="1">
      <alignment vertical="center" shrinkToFit="1"/>
    </xf>
    <xf numFmtId="38" fontId="14" fillId="0" borderId="10" xfId="85" applyFont="1" applyBorder="1" applyAlignment="1">
      <alignment vertical="center"/>
    </xf>
    <xf numFmtId="38" fontId="14" fillId="0" borderId="18" xfId="85" applyFont="1" applyBorder="1" applyAlignment="1">
      <alignment vertical="center"/>
    </xf>
    <xf numFmtId="38" fontId="14" fillId="0" borderId="92" xfId="84" applyFont="1" applyFill="1" applyBorder="1" applyAlignment="1">
      <alignment vertical="center" shrinkToFit="1"/>
    </xf>
    <xf numFmtId="38" fontId="14" fillId="0" borderId="13" xfId="84" applyFont="1" applyFill="1" applyBorder="1" applyAlignment="1">
      <alignment horizontal="right" vertical="center" shrinkToFit="1"/>
    </xf>
    <xf numFmtId="38" fontId="14" fillId="0" borderId="93" xfId="85" applyFont="1" applyBorder="1" applyAlignment="1">
      <alignment horizontal="right" vertical="center"/>
    </xf>
    <xf numFmtId="38" fontId="39" fillId="37" borderId="44" xfId="151" applyNumberFormat="1" applyFont="1" applyFill="1" applyBorder="1" applyAlignment="1">
      <alignment horizontal="right" vertical="center" wrapText="1"/>
    </xf>
    <xf numFmtId="38" fontId="14" fillId="0" borderId="89" xfId="84" applyFont="1" applyFill="1" applyBorder="1" applyAlignment="1">
      <alignment vertical="center" shrinkToFit="1"/>
    </xf>
    <xf numFmtId="38" fontId="14" fillId="0" borderId="69" xfId="84" applyFont="1" applyFill="1" applyBorder="1" applyAlignment="1">
      <alignment vertical="center" shrinkToFit="1"/>
    </xf>
    <xf numFmtId="38" fontId="14" fillId="0" borderId="94" xfId="84" applyFont="1" applyFill="1" applyBorder="1" applyAlignment="1">
      <alignment vertical="center" shrinkToFit="1"/>
    </xf>
    <xf numFmtId="38" fontId="39" fillId="36" borderId="84" xfId="84" applyFont="1" applyFill="1" applyBorder="1" applyAlignment="1">
      <alignment vertical="center" shrinkToFit="1"/>
    </xf>
    <xf numFmtId="38" fontId="14" fillId="0" borderId="44" xfId="84" applyFont="1" applyFill="1" applyBorder="1" applyAlignment="1">
      <alignment horizontal="right" vertical="center" shrinkToFit="1"/>
    </xf>
    <xf numFmtId="38" fontId="14" fillId="0" borderId="93" xfId="84" applyFont="1" applyBorder="1" applyAlignment="1" applyProtection="1">
      <alignment horizontal="right" vertical="center"/>
    </xf>
    <xf numFmtId="38" fontId="14" fillId="0" borderId="91" xfId="84" applyFont="1" applyBorder="1" applyAlignment="1" applyProtection="1">
      <alignment horizontal="right" vertical="center"/>
    </xf>
    <xf numFmtId="38" fontId="14" fillId="0" borderId="15" xfId="84" applyFont="1" applyBorder="1" applyAlignment="1" applyProtection="1">
      <alignment horizontal="right" vertical="center"/>
    </xf>
    <xf numFmtId="38" fontId="14" fillId="0" borderId="90" xfId="84" applyFont="1" applyBorder="1" applyAlignment="1" applyProtection="1">
      <alignment horizontal="right" vertical="center"/>
    </xf>
    <xf numFmtId="38" fontId="14" fillId="0" borderId="14" xfId="84" applyFont="1" applyBorder="1" applyAlignment="1" applyProtection="1">
      <alignment horizontal="right" vertical="center"/>
    </xf>
    <xf numFmtId="38" fontId="14" fillId="0" borderId="34" xfId="84" applyFont="1" applyBorder="1" applyAlignment="1" applyProtection="1">
      <alignment horizontal="right" vertical="center"/>
    </xf>
    <xf numFmtId="38" fontId="14" fillId="0" borderId="93" xfId="85" applyFont="1" applyBorder="1" applyAlignment="1">
      <alignment vertical="center"/>
    </xf>
    <xf numFmtId="38" fontId="14" fillId="0" borderId="93" xfId="85" applyFont="1" applyFill="1" applyBorder="1" applyAlignment="1">
      <alignment horizontal="right" vertical="center"/>
    </xf>
    <xf numFmtId="38" fontId="14" fillId="0" borderId="95" xfId="44" applyFont="1" applyBorder="1" applyAlignment="1" applyProtection="1">
      <alignment vertical="center"/>
    </xf>
    <xf numFmtId="38" fontId="14" fillId="0" borderId="59" xfId="44" applyFont="1" applyBorder="1" applyAlignment="1" applyProtection="1">
      <alignment vertical="center"/>
    </xf>
    <xf numFmtId="38" fontId="14" fillId="0" borderId="59" xfId="44" applyFont="1" applyBorder="1" applyAlignment="1" applyProtection="1">
      <alignment horizontal="right" vertical="center"/>
    </xf>
    <xf numFmtId="38" fontId="14" fillId="0" borderId="93" xfId="84" applyFont="1" applyFill="1" applyBorder="1" applyAlignment="1">
      <alignment vertical="center" shrinkToFit="1"/>
    </xf>
    <xf numFmtId="38" fontId="14" fillId="0" borderId="19" xfId="84" applyFont="1" applyFill="1" applyBorder="1" applyAlignment="1">
      <alignment vertical="center" shrinkToFit="1"/>
    </xf>
    <xf numFmtId="38" fontId="14" fillId="0" borderId="96" xfId="84" applyFont="1" applyFill="1" applyBorder="1" applyAlignment="1">
      <alignment vertical="center" shrinkToFit="1"/>
    </xf>
    <xf numFmtId="38" fontId="39" fillId="36" borderId="47" xfId="84" applyFont="1" applyFill="1" applyBorder="1" applyAlignment="1">
      <alignment vertical="center" shrinkToFit="1"/>
    </xf>
    <xf numFmtId="38" fontId="14" fillId="0" borderId="13" xfId="85" applyFont="1" applyBorder="1" applyAlignment="1">
      <alignment horizontal="right" vertical="center"/>
    </xf>
    <xf numFmtId="38" fontId="14" fillId="0" borderId="95" xfId="44" applyFont="1" applyBorder="1" applyAlignment="1" applyProtection="1">
      <alignment horizontal="right" vertical="center"/>
    </xf>
    <xf numFmtId="38" fontId="14" fillId="0" borderId="97" xfId="44" applyFont="1" applyBorder="1" applyAlignment="1" applyProtection="1">
      <alignment horizontal="right" vertical="center"/>
    </xf>
    <xf numFmtId="38" fontId="14" fillId="0" borderId="98" xfId="44" applyFont="1" applyBorder="1" applyAlignment="1" applyProtection="1">
      <alignment horizontal="right" vertical="center"/>
    </xf>
    <xf numFmtId="38" fontId="14" fillId="0" borderId="14" xfId="85" applyFont="1" applyBorder="1" applyAlignment="1">
      <alignment horizontal="right" vertical="center"/>
    </xf>
    <xf numFmtId="38" fontId="14" fillId="0" borderId="88" xfId="84" applyFont="1" applyFill="1" applyBorder="1" applyAlignment="1">
      <alignment vertical="center" shrinkToFit="1"/>
    </xf>
    <xf numFmtId="38" fontId="14" fillId="0" borderId="95" xfId="44" applyFont="1" applyBorder="1" applyAlignment="1" applyProtection="1"/>
    <xf numFmtId="38" fontId="14" fillId="0" borderId="97" xfId="44" applyFont="1" applyBorder="1" applyAlignment="1" applyProtection="1"/>
    <xf numFmtId="38" fontId="14" fillId="0" borderId="59" xfId="44" applyFont="1" applyBorder="1" applyAlignment="1" applyProtection="1"/>
    <xf numFmtId="38" fontId="14" fillId="0" borderId="93" xfId="44" applyFont="1" applyBorder="1" applyAlignment="1" applyProtection="1">
      <alignment horizontal="right"/>
    </xf>
    <xf numFmtId="38" fontId="14" fillId="0" borderId="13" xfId="85" applyFont="1" applyBorder="1"/>
    <xf numFmtId="38" fontId="14" fillId="0" borderId="93" xfId="85" applyFont="1" applyBorder="1" applyAlignment="1">
      <alignment horizontal="right"/>
    </xf>
    <xf numFmtId="38" fontId="14" fillId="0" borderId="93" xfId="84" applyFont="1" applyFill="1" applyBorder="1" applyAlignment="1">
      <alignment horizontal="right" vertical="center" shrinkToFit="1"/>
    </xf>
    <xf numFmtId="38" fontId="14" fillId="0" borderId="99" xfId="44" applyFont="1" applyBorder="1" applyAlignment="1" applyProtection="1"/>
    <xf numFmtId="38" fontId="14" fillId="0" borderId="100" xfId="84" applyFont="1" applyFill="1" applyBorder="1" applyAlignment="1">
      <alignment vertical="center" shrinkToFit="1"/>
    </xf>
    <xf numFmtId="38" fontId="14" fillId="0" borderId="24" xfId="84" applyFont="1" applyFill="1" applyBorder="1" applyAlignment="1">
      <alignment vertical="center" shrinkToFit="1"/>
    </xf>
    <xf numFmtId="38" fontId="14" fillId="0" borderId="85" xfId="84" applyFont="1" applyFill="1" applyBorder="1" applyAlignment="1">
      <alignment vertical="center" shrinkToFit="1"/>
    </xf>
    <xf numFmtId="38" fontId="14" fillId="0" borderId="84" xfId="84" applyFont="1" applyFill="1" applyBorder="1" applyAlignment="1">
      <alignment vertical="center" shrinkToFit="1"/>
    </xf>
    <xf numFmtId="38" fontId="14" fillId="0" borderId="101" xfId="84" applyFont="1" applyFill="1" applyBorder="1" applyAlignment="1">
      <alignment vertical="center" shrinkToFit="1"/>
    </xf>
    <xf numFmtId="38" fontId="14" fillId="0" borderId="86" xfId="84" applyFont="1" applyFill="1" applyBorder="1" applyAlignment="1">
      <alignment vertical="center" shrinkToFit="1"/>
    </xf>
    <xf numFmtId="38" fontId="14" fillId="0" borderId="19" xfId="84" applyFont="1" applyFill="1" applyBorder="1" applyAlignment="1">
      <alignment horizontal="right" vertical="center" shrinkToFit="1"/>
    </xf>
    <xf numFmtId="38" fontId="14" fillId="69" borderId="102" xfId="0" applyNumberFormat="1" applyFont="1" applyFill="1" applyBorder="1" applyAlignment="1">
      <alignment horizontal="right" vertical="center"/>
    </xf>
    <xf numFmtId="0" fontId="4" fillId="0" borderId="46" xfId="179" applyFont="1" applyFill="1" applyBorder="1" applyAlignment="1">
      <alignment vertical="center"/>
    </xf>
    <xf numFmtId="179" fontId="4" fillId="0" borderId="12" xfId="177" applyNumberFormat="1" applyFont="1" applyFill="1" applyBorder="1" applyAlignment="1">
      <alignment vertical="center"/>
    </xf>
    <xf numFmtId="179" fontId="4" fillId="0" borderId="46" xfId="178" applyNumberFormat="1" applyFont="1" applyFill="1" applyBorder="1" applyAlignment="1">
      <alignment vertical="center"/>
    </xf>
    <xf numFmtId="179" fontId="4" fillId="0" borderId="21" xfId="177" applyNumberFormat="1" applyFont="1" applyFill="1" applyBorder="1" applyAlignment="1">
      <alignment vertical="center" shrinkToFit="1"/>
    </xf>
    <xf numFmtId="38" fontId="4" fillId="0" borderId="12" xfId="171" applyNumberFormat="1" applyFont="1" applyFill="1" applyBorder="1" applyAlignment="1">
      <alignment horizontal="right" vertical="center"/>
    </xf>
    <xf numFmtId="38" fontId="4" fillId="0" borderId="12" xfId="171" quotePrefix="1" applyNumberFormat="1" applyFont="1" applyFill="1" applyBorder="1" applyAlignment="1">
      <alignment horizontal="right" vertical="center"/>
    </xf>
    <xf numFmtId="38" fontId="4" fillId="0" borderId="12" xfId="171" applyNumberFormat="1" applyFont="1" applyFill="1" applyBorder="1" applyAlignment="1">
      <alignment horizontal="right" vertical="center" shrinkToFit="1"/>
    </xf>
    <xf numFmtId="38" fontId="6" fillId="0" borderId="46" xfId="172" applyNumberFormat="1" applyFont="1" applyFill="1" applyBorder="1" applyAlignment="1">
      <alignment horizontal="left" vertical="center" shrinkToFit="1"/>
    </xf>
    <xf numFmtId="38" fontId="14" fillId="0" borderId="21" xfId="171" applyNumberFormat="1" applyFont="1" applyFill="1" applyBorder="1" applyAlignment="1">
      <alignment vertical="center" shrinkToFit="1"/>
    </xf>
    <xf numFmtId="38" fontId="4" fillId="0" borderId="46" xfId="172" applyNumberFormat="1" applyFont="1" applyFill="1" applyBorder="1" applyAlignment="1">
      <alignment horizontal="right" vertical="center"/>
    </xf>
    <xf numFmtId="38" fontId="4" fillId="0" borderId="21" xfId="171" applyNumberFormat="1" applyFont="1" applyFill="1" applyBorder="1" applyAlignment="1">
      <alignment horizontal="right" vertical="center"/>
    </xf>
    <xf numFmtId="38" fontId="4" fillId="0" borderId="12" xfId="169" applyNumberFormat="1" applyFont="1" applyFill="1" applyBorder="1" applyAlignment="1">
      <alignment horizontal="right" vertical="center"/>
    </xf>
    <xf numFmtId="0" fontId="14" fillId="0" borderId="12" xfId="169" applyFont="1" applyFill="1" applyBorder="1" applyAlignment="1">
      <alignment horizontal="center" vertical="center"/>
    </xf>
    <xf numFmtId="0" fontId="14" fillId="0" borderId="12" xfId="169" applyFont="1" applyFill="1" applyBorder="1" applyAlignment="1">
      <alignment horizontal="left" vertical="center"/>
    </xf>
    <xf numFmtId="38" fontId="4" fillId="0" borderId="46" xfId="170" applyNumberFormat="1" applyFont="1" applyFill="1" applyBorder="1" applyAlignment="1">
      <alignment horizontal="right" vertical="center"/>
    </xf>
    <xf numFmtId="0" fontId="14" fillId="0" borderId="46" xfId="17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/>
    </xf>
    <xf numFmtId="38" fontId="4" fillId="0" borderId="21" xfId="169" applyNumberFormat="1" applyFont="1" applyFill="1" applyBorder="1" applyAlignment="1">
      <alignment horizontal="right" vertical="center"/>
    </xf>
    <xf numFmtId="0" fontId="4" fillId="0" borderId="21" xfId="169" applyFont="1" applyFill="1" applyBorder="1" applyAlignment="1">
      <alignment horizontal="center" vertical="center"/>
    </xf>
    <xf numFmtId="0" fontId="4" fillId="0" borderId="21" xfId="169" applyFont="1" applyFill="1" applyBorder="1" applyAlignment="1">
      <alignment horizontal="left" vertical="center"/>
    </xf>
    <xf numFmtId="38" fontId="4" fillId="0" borderId="12" xfId="165" applyNumberFormat="1" applyFont="1" applyFill="1" applyBorder="1" applyAlignment="1">
      <alignment horizontal="right" vertical="center"/>
    </xf>
    <xf numFmtId="0" fontId="4" fillId="0" borderId="12" xfId="165" applyFont="1" applyFill="1" applyBorder="1"/>
    <xf numFmtId="38" fontId="4" fillId="0" borderId="46" xfId="166" applyNumberFormat="1" applyFont="1" applyFill="1" applyBorder="1" applyAlignment="1">
      <alignment horizontal="right" vertical="center"/>
    </xf>
    <xf numFmtId="0" fontId="4" fillId="0" borderId="46" xfId="166" applyFont="1" applyFill="1" applyBorder="1">
      <alignment vertical="center"/>
    </xf>
    <xf numFmtId="38" fontId="4" fillId="0" borderId="21" xfId="165" applyNumberFormat="1" applyFont="1" applyFill="1" applyBorder="1"/>
    <xf numFmtId="38" fontId="4" fillId="0" borderId="21" xfId="165" applyNumberFormat="1" applyFont="1" applyFill="1" applyBorder="1" applyAlignment="1">
      <alignment horizontal="right" vertical="center"/>
    </xf>
    <xf numFmtId="38" fontId="4" fillId="0" borderId="12" xfId="168" applyNumberFormat="1" applyFont="1" applyFill="1" applyBorder="1" applyAlignment="1">
      <alignment horizontal="right" vertical="center"/>
    </xf>
    <xf numFmtId="38" fontId="4" fillId="0" borderId="12" xfId="167" applyNumberFormat="1" applyFont="1" applyFill="1" applyBorder="1" applyAlignment="1">
      <alignment horizontal="right" vertical="center"/>
    </xf>
    <xf numFmtId="0" fontId="4" fillId="0" borderId="12" xfId="167" applyFont="1" applyFill="1" applyBorder="1"/>
    <xf numFmtId="38" fontId="4" fillId="0" borderId="46" xfId="168" applyNumberFormat="1" applyFont="1" applyFill="1" applyBorder="1" applyAlignment="1">
      <alignment horizontal="right" vertical="center"/>
    </xf>
    <xf numFmtId="38" fontId="4" fillId="0" borderId="46" xfId="167" applyNumberFormat="1" applyFont="1" applyFill="1" applyBorder="1" applyAlignment="1">
      <alignment horizontal="right" vertical="center"/>
    </xf>
    <xf numFmtId="0" fontId="4" fillId="0" borderId="46" xfId="0" applyFont="1" applyFill="1" applyBorder="1" applyAlignment="1">
      <alignment vertical="center"/>
    </xf>
    <xf numFmtId="0" fontId="4" fillId="0" borderId="21" xfId="167" applyFont="1" applyFill="1" applyBorder="1"/>
    <xf numFmtId="38" fontId="4" fillId="0" borderId="21" xfId="167" applyNumberFormat="1" applyFont="1" applyFill="1" applyBorder="1" applyAlignment="1">
      <alignment horizontal="right" vertical="center"/>
    </xf>
    <xf numFmtId="0" fontId="4" fillId="0" borderId="46" xfId="176" applyFont="1" applyFill="1" applyBorder="1" applyAlignment="1">
      <alignment vertical="center"/>
    </xf>
    <xf numFmtId="0" fontId="4" fillId="0" borderId="12" xfId="175" applyFont="1" applyFill="1" applyBorder="1" applyAlignment="1">
      <alignment vertical="center"/>
    </xf>
    <xf numFmtId="0" fontId="4" fillId="0" borderId="21" xfId="175" applyFont="1" applyFill="1" applyBorder="1" applyAlignment="1">
      <alignment vertical="center" shrinkToFit="1"/>
    </xf>
    <xf numFmtId="38" fontId="4" fillId="0" borderId="12" xfId="176" applyNumberFormat="1" applyFont="1" applyFill="1" applyBorder="1" applyAlignment="1">
      <alignment horizontal="right" vertical="center"/>
    </xf>
    <xf numFmtId="38" fontId="4" fillId="0" borderId="12" xfId="176" applyNumberFormat="1" applyFont="1" applyFill="1" applyBorder="1" applyAlignment="1">
      <alignment horizontal="left" vertical="center"/>
    </xf>
    <xf numFmtId="38" fontId="4" fillId="0" borderId="12" xfId="175" applyNumberFormat="1" applyFont="1" applyFill="1" applyBorder="1" applyAlignment="1">
      <alignment horizontal="right" vertical="center"/>
    </xf>
    <xf numFmtId="179" fontId="4" fillId="0" borderId="12" xfId="164" applyNumberFormat="1" applyFont="1" applyFill="1" applyBorder="1" applyAlignment="1">
      <alignment vertical="center"/>
    </xf>
    <xf numFmtId="38" fontId="4" fillId="0" borderId="21" xfId="175" applyNumberFormat="1" applyFont="1" applyFill="1" applyBorder="1" applyAlignment="1">
      <alignment horizontal="right" vertical="center"/>
    </xf>
    <xf numFmtId="38" fontId="4" fillId="0" borderId="21" xfId="175" applyNumberFormat="1" applyFont="1" applyFill="1" applyBorder="1" applyAlignment="1">
      <alignment horizontal="left" vertical="center"/>
    </xf>
    <xf numFmtId="179" fontId="70" fillId="0" borderId="12" xfId="164" applyNumberFormat="1" applyFont="1" applyFill="1" applyBorder="1" applyAlignment="1">
      <alignment horizontal="left" vertical="center"/>
    </xf>
    <xf numFmtId="38" fontId="4" fillId="0" borderId="46" xfId="176" applyNumberFormat="1" applyFont="1" applyFill="1" applyBorder="1" applyAlignment="1">
      <alignment horizontal="right" vertical="center"/>
    </xf>
    <xf numFmtId="38" fontId="4" fillId="0" borderId="46" xfId="176" applyNumberFormat="1" applyFont="1" applyFill="1" applyBorder="1" applyAlignment="1">
      <alignment horizontal="left" vertical="center"/>
    </xf>
    <xf numFmtId="38" fontId="4" fillId="0" borderId="12" xfId="161" applyNumberFormat="1" applyFont="1" applyFill="1" applyBorder="1" applyAlignment="1">
      <alignment horizontal="right" vertical="center"/>
    </xf>
    <xf numFmtId="38" fontId="4" fillId="0" borderId="12" xfId="162" applyNumberFormat="1" applyFont="1" applyFill="1" applyBorder="1" applyAlignment="1">
      <alignment horizontal="right" vertical="center"/>
    </xf>
    <xf numFmtId="0" fontId="4" fillId="0" borderId="12" xfId="160" applyFont="1" applyFill="1" applyBorder="1" applyAlignment="1">
      <alignment horizontal="right" vertical="center"/>
    </xf>
    <xf numFmtId="0" fontId="14" fillId="0" borderId="12" xfId="160" applyFont="1" applyFill="1" applyBorder="1" applyAlignment="1">
      <alignment horizontal="left" vertical="center" shrinkToFit="1"/>
    </xf>
    <xf numFmtId="0" fontId="4" fillId="0" borderId="46" xfId="162" applyFont="1" applyFill="1" applyBorder="1" applyAlignment="1">
      <alignment horizontal="left" vertical="center"/>
    </xf>
    <xf numFmtId="0" fontId="4" fillId="0" borderId="46" xfId="162" applyFont="1" applyFill="1" applyBorder="1" applyAlignment="1">
      <alignment horizontal="left" vertical="center" shrinkToFit="1"/>
    </xf>
    <xf numFmtId="0" fontId="4" fillId="0" borderId="46" xfId="162" applyFont="1" applyFill="1" applyBorder="1" applyAlignment="1">
      <alignment horizontal="center" vertical="center"/>
    </xf>
    <xf numFmtId="38" fontId="4" fillId="0" borderId="46" xfId="162" applyNumberFormat="1" applyFont="1" applyFill="1" applyBorder="1" applyAlignment="1">
      <alignment horizontal="right" vertical="center"/>
    </xf>
    <xf numFmtId="0" fontId="4" fillId="0" borderId="46" xfId="162" applyFont="1" applyFill="1" applyBorder="1" applyAlignment="1">
      <alignment vertical="center" shrinkToFit="1"/>
    </xf>
    <xf numFmtId="0" fontId="14" fillId="0" borderId="46" xfId="159" applyFont="1" applyFill="1" applyBorder="1" applyAlignment="1">
      <alignment horizontal="left" vertical="center" shrinkToFit="1"/>
    </xf>
    <xf numFmtId="181" fontId="4" fillId="0" borderId="46" xfId="159" applyNumberFormat="1" applyFont="1" applyFill="1" applyBorder="1" applyAlignment="1">
      <alignment horizontal="right" vertical="center"/>
    </xf>
    <xf numFmtId="0" fontId="14" fillId="0" borderId="21" xfId="16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shrinkToFit="1"/>
    </xf>
    <xf numFmtId="0" fontId="4" fillId="0" borderId="21" xfId="161" applyFont="1" applyFill="1" applyBorder="1" applyAlignment="1">
      <alignment horizontal="center" vertical="center"/>
    </xf>
    <xf numFmtId="38" fontId="4" fillId="0" borderId="21" xfId="161" applyNumberFormat="1" applyFont="1" applyFill="1" applyBorder="1" applyAlignment="1">
      <alignment horizontal="right" vertical="center"/>
    </xf>
    <xf numFmtId="0" fontId="4" fillId="0" borderId="21" xfId="161" applyFont="1" applyFill="1" applyBorder="1" applyAlignment="1">
      <alignment vertical="center" shrinkToFit="1"/>
    </xf>
    <xf numFmtId="180" fontId="4" fillId="0" borderId="21" xfId="160" applyNumberFormat="1" applyFont="1" applyFill="1" applyBorder="1" applyAlignment="1">
      <alignment horizontal="right" vertical="center"/>
    </xf>
    <xf numFmtId="38" fontId="14" fillId="69" borderId="112" xfId="0" applyNumberFormat="1" applyFont="1" applyFill="1" applyBorder="1" applyAlignment="1">
      <alignment horizontal="right" vertical="center"/>
    </xf>
    <xf numFmtId="38" fontId="14" fillId="36" borderId="84" xfId="84" applyFont="1" applyFill="1" applyBorder="1" applyAlignment="1">
      <alignment vertical="center" shrinkToFit="1"/>
    </xf>
    <xf numFmtId="38" fontId="14" fillId="36" borderId="44" xfId="84" applyFont="1" applyFill="1" applyBorder="1" applyAlignment="1">
      <alignment vertical="center" shrinkToFit="1"/>
    </xf>
    <xf numFmtId="38" fontId="14" fillId="36" borderId="44" xfId="84" applyFont="1" applyFill="1" applyBorder="1" applyAlignment="1">
      <alignment horizontal="left" vertical="center" shrinkToFit="1"/>
    </xf>
    <xf numFmtId="0" fontId="4" fillId="0" borderId="0" xfId="0" applyFont="1" applyBorder="1" applyAlignment="1"/>
    <xf numFmtId="0" fontId="3" fillId="0" borderId="0" xfId="0" applyFont="1" applyBorder="1">
      <alignment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4" xfId="168" applyFont="1" applyFill="1" applyBorder="1" applyAlignment="1">
      <alignment vertical="center" shrinkToFit="1"/>
    </xf>
    <xf numFmtId="178" fontId="4" fillId="35" borderId="61" xfId="43" applyFont="1" applyFill="1" applyBorder="1" applyAlignment="1" applyProtection="1">
      <alignment horizontal="left" vertical="center"/>
    </xf>
    <xf numFmtId="0" fontId="6" fillId="0" borderId="15" xfId="162" applyFont="1" applyFill="1" applyBorder="1" applyAlignment="1">
      <alignment vertical="center" wrapText="1" shrinkToFit="1"/>
    </xf>
    <xf numFmtId="0" fontId="5" fillId="0" borderId="12" xfId="161" applyFont="1" applyFill="1" applyBorder="1" applyAlignment="1">
      <alignment horizontal="left" vertical="center" wrapText="1" shrinkToFit="1"/>
    </xf>
    <xf numFmtId="0" fontId="4" fillId="0" borderId="10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8" fontId="4" fillId="0" borderId="23" xfId="0" applyNumberFormat="1" applyFont="1" applyFill="1" applyBorder="1" applyAlignment="1">
      <alignment horizontal="center" vertical="center" shrinkToFit="1"/>
    </xf>
    <xf numFmtId="178" fontId="4" fillId="0" borderId="19" xfId="0" applyNumberFormat="1" applyFont="1" applyFill="1" applyBorder="1" applyAlignment="1">
      <alignment horizontal="center" vertical="center" shrinkToFit="1"/>
    </xf>
    <xf numFmtId="178" fontId="4" fillId="0" borderId="18" xfId="0" applyNumberFormat="1" applyFont="1" applyFill="1" applyBorder="1" applyAlignment="1">
      <alignment horizontal="center" vertical="center"/>
    </xf>
    <xf numFmtId="178" fontId="4" fillId="0" borderId="14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shrinkToFit="1"/>
    </xf>
    <xf numFmtId="0" fontId="4" fillId="0" borderId="12" xfId="0" applyFont="1" applyFill="1" applyBorder="1" applyAlignment="1">
      <alignment horizontal="center" shrinkToFi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7" fillId="0" borderId="3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 shrinkToFit="1"/>
    </xf>
    <xf numFmtId="0" fontId="7" fillId="0" borderId="13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wrapText="1" shrinkToFit="1"/>
    </xf>
    <xf numFmtId="0" fontId="5" fillId="0" borderId="24" xfId="0" applyFont="1" applyFill="1" applyBorder="1" applyAlignment="1">
      <alignment horizontal="center" wrapText="1" shrinkToFit="1"/>
    </xf>
    <xf numFmtId="38" fontId="6" fillId="0" borderId="15" xfId="84" applyFont="1" applyFill="1" applyBorder="1" applyAlignment="1">
      <alignment horizontal="left" wrapText="1"/>
    </xf>
    <xf numFmtId="38" fontId="6" fillId="0" borderId="24" xfId="84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38" fontId="6" fillId="0" borderId="12" xfId="84" applyFont="1" applyFill="1" applyBorder="1" applyAlignment="1">
      <alignment horizontal="center" vertical="center"/>
    </xf>
    <xf numFmtId="38" fontId="6" fillId="0" borderId="24" xfId="84" applyFont="1" applyFill="1" applyBorder="1" applyAlignment="1">
      <alignment horizontal="center" vertical="center"/>
    </xf>
    <xf numFmtId="38" fontId="6" fillId="0" borderId="15" xfId="84" applyFont="1" applyFill="1" applyBorder="1" applyAlignment="1">
      <alignment horizontal="center" vertical="center"/>
    </xf>
    <xf numFmtId="38" fontId="6" fillId="0" borderId="36" xfId="84" applyFont="1" applyFill="1" applyBorder="1" applyAlignment="1">
      <alignment horizontal="center"/>
    </xf>
    <xf numFmtId="38" fontId="6" fillId="0" borderId="11" xfId="84" applyFont="1" applyFill="1" applyBorder="1" applyAlignment="1">
      <alignment horizontal="center"/>
    </xf>
    <xf numFmtId="38" fontId="6" fillId="0" borderId="13" xfId="84" applyFont="1" applyFill="1" applyBorder="1" applyAlignment="1">
      <alignment horizontal="center"/>
    </xf>
    <xf numFmtId="0" fontId="5" fillId="33" borderId="12" xfId="0" applyFont="1" applyFill="1" applyBorder="1" applyAlignment="1">
      <alignment vertical="center" wrapText="1"/>
    </xf>
    <xf numFmtId="0" fontId="5" fillId="33" borderId="24" xfId="0" applyFont="1" applyFill="1" applyBorder="1" applyAlignment="1">
      <alignment vertical="center" wrapText="1"/>
    </xf>
    <xf numFmtId="0" fontId="6" fillId="34" borderId="15" xfId="0" applyFont="1" applyFill="1" applyBorder="1" applyAlignment="1">
      <alignment horizontal="right" wrapText="1"/>
    </xf>
    <xf numFmtId="0" fontId="6" fillId="34" borderId="12" xfId="0" applyFont="1" applyFill="1" applyBorder="1" applyAlignment="1">
      <alignment horizontal="right" wrapText="1"/>
    </xf>
    <xf numFmtId="0" fontId="6" fillId="33" borderId="15" xfId="0" applyFont="1" applyFill="1" applyBorder="1" applyAlignment="1">
      <alignment horizontal="center" vertical="center" wrapText="1"/>
    </xf>
    <xf numFmtId="0" fontId="6" fillId="33" borderId="12" xfId="0" applyFont="1" applyFill="1" applyBorder="1" applyAlignment="1">
      <alignment horizontal="center" vertical="center" wrapText="1"/>
    </xf>
    <xf numFmtId="0" fontId="6" fillId="33" borderId="24" xfId="0" applyFont="1" applyFill="1" applyBorder="1" applyAlignment="1">
      <alignment horizontal="center" vertical="center" wrapText="1"/>
    </xf>
    <xf numFmtId="0" fontId="6" fillId="33" borderId="15" xfId="0" applyFont="1" applyFill="1" applyBorder="1" applyAlignment="1">
      <alignment horizontal="left" vertical="center" wrapText="1"/>
    </xf>
    <xf numFmtId="0" fontId="6" fillId="33" borderId="24" xfId="0" applyFont="1" applyFill="1" applyBorder="1" applyAlignment="1">
      <alignment horizontal="left" vertical="center" wrapText="1"/>
    </xf>
    <xf numFmtId="0" fontId="6" fillId="33" borderId="15" xfId="0" applyFont="1" applyFill="1" applyBorder="1" applyAlignment="1">
      <alignment horizontal="center" wrapText="1"/>
    </xf>
    <xf numFmtId="0" fontId="6" fillId="33" borderId="24" xfId="0" applyFont="1" applyFill="1" applyBorder="1" applyAlignment="1">
      <alignment horizontal="center" wrapText="1"/>
    </xf>
    <xf numFmtId="0" fontId="4" fillId="33" borderId="15" xfId="0" applyFont="1" applyFill="1" applyBorder="1" applyAlignment="1">
      <alignment horizontal="center" vertical="center"/>
    </xf>
    <xf numFmtId="0" fontId="4" fillId="33" borderId="12" xfId="0" applyFont="1" applyFill="1" applyBorder="1" applyAlignment="1">
      <alignment horizontal="center" vertical="center"/>
    </xf>
    <xf numFmtId="0" fontId="4" fillId="33" borderId="24" xfId="0" applyFont="1" applyFill="1" applyBorder="1" applyAlignment="1">
      <alignment horizontal="center" vertical="center"/>
    </xf>
    <xf numFmtId="0" fontId="6" fillId="33" borderId="36" xfId="0" applyFont="1" applyFill="1" applyBorder="1" applyAlignment="1">
      <alignment horizontal="center"/>
    </xf>
    <xf numFmtId="0" fontId="6" fillId="33" borderId="11" xfId="0" applyFont="1" applyFill="1" applyBorder="1" applyAlignment="1">
      <alignment horizontal="center"/>
    </xf>
    <xf numFmtId="0" fontId="6" fillId="33" borderId="13" xfId="0" applyFont="1" applyFill="1" applyBorder="1" applyAlignment="1">
      <alignment horizontal="center"/>
    </xf>
    <xf numFmtId="0" fontId="6" fillId="33" borderId="15" xfId="0" applyFont="1" applyFill="1" applyBorder="1" applyAlignment="1">
      <alignment horizontal="center" vertical="center"/>
    </xf>
    <xf numFmtId="0" fontId="6" fillId="33" borderId="24" xfId="0" applyFont="1" applyFill="1" applyBorder="1" applyAlignment="1">
      <alignment horizontal="center" vertical="center"/>
    </xf>
    <xf numFmtId="0" fontId="6" fillId="33" borderId="18" xfId="0" applyFont="1" applyFill="1" applyBorder="1" applyAlignment="1">
      <alignment horizontal="left"/>
    </xf>
    <xf numFmtId="0" fontId="6" fillId="33" borderId="10" xfId="0" applyFont="1" applyFill="1" applyBorder="1" applyAlignment="1">
      <alignment horizontal="left"/>
    </xf>
    <xf numFmtId="0" fontId="6" fillId="33" borderId="14" xfId="0" applyFont="1" applyFill="1" applyBorder="1" applyAlignment="1">
      <alignment horizontal="left"/>
    </xf>
    <xf numFmtId="0" fontId="11" fillId="33" borderId="15" xfId="0" applyFont="1" applyFill="1" applyBorder="1" applyAlignment="1">
      <alignment horizontal="center" wrapText="1" shrinkToFit="1"/>
    </xf>
    <xf numFmtId="0" fontId="11" fillId="33" borderId="24" xfId="0" applyFont="1" applyFill="1" applyBorder="1" applyAlignment="1">
      <alignment horizontal="center" wrapText="1" shrinkToFit="1"/>
    </xf>
    <xf numFmtId="0" fontId="4" fillId="33" borderId="15" xfId="0" applyFont="1" applyFill="1" applyBorder="1" applyAlignment="1">
      <alignment horizontal="center" wrapText="1"/>
    </xf>
    <xf numFmtId="0" fontId="4" fillId="33" borderId="38" xfId="0" applyFont="1" applyFill="1" applyBorder="1" applyAlignment="1">
      <alignment horizontal="center" wrapText="1"/>
    </xf>
    <xf numFmtId="0" fontId="4" fillId="33" borderId="18" xfId="0" applyFont="1" applyFill="1" applyBorder="1" applyAlignment="1">
      <alignment horizontal="center" vertical="center" shrinkToFit="1"/>
    </xf>
    <xf numFmtId="0" fontId="4" fillId="33" borderId="23" xfId="0" applyFont="1" applyFill="1" applyBorder="1" applyAlignment="1">
      <alignment horizontal="center" vertical="center" shrinkToFit="1"/>
    </xf>
    <xf numFmtId="0" fontId="4" fillId="33" borderId="26" xfId="0" applyFont="1" applyFill="1" applyBorder="1" applyAlignment="1">
      <alignment horizontal="center" vertical="center" shrinkToFit="1"/>
    </xf>
    <xf numFmtId="0" fontId="4" fillId="33" borderId="18" xfId="0" applyFont="1" applyFill="1" applyBorder="1" applyAlignment="1">
      <alignment horizontal="center" vertical="center"/>
    </xf>
    <xf numFmtId="0" fontId="4" fillId="33" borderId="23" xfId="0" applyFont="1" applyFill="1" applyBorder="1" applyAlignment="1">
      <alignment horizontal="center" vertical="center"/>
    </xf>
    <xf numFmtId="0" fontId="4" fillId="33" borderId="2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10" fillId="68" borderId="111" xfId="0" applyFont="1" applyFill="1" applyBorder="1" applyAlignment="1">
      <alignment horizontal="center" vertical="center" wrapText="1"/>
    </xf>
    <xf numFmtId="0" fontId="10" fillId="68" borderId="94" xfId="0" applyFont="1" applyFill="1" applyBorder="1" applyAlignment="1">
      <alignment horizontal="center" vertical="center" wrapText="1"/>
    </xf>
    <xf numFmtId="0" fontId="10" fillId="68" borderId="46" xfId="0" applyFont="1" applyFill="1" applyBorder="1" applyAlignment="1">
      <alignment horizontal="center" vertical="center" textRotation="255" wrapText="1"/>
    </xf>
    <xf numFmtId="0" fontId="10" fillId="68" borderId="12" xfId="0" applyFont="1" applyFill="1" applyBorder="1" applyAlignment="1">
      <alignment horizontal="center" vertical="center" textRotation="255" wrapText="1"/>
    </xf>
    <xf numFmtId="0" fontId="10" fillId="68" borderId="108" xfId="0" applyFont="1" applyFill="1" applyBorder="1" applyAlignment="1">
      <alignment horizontal="center" vertical="center" textRotation="255" wrapText="1"/>
    </xf>
    <xf numFmtId="0" fontId="10" fillId="68" borderId="36" xfId="0" applyFont="1" applyFill="1" applyBorder="1" applyAlignment="1">
      <alignment horizontal="center" vertical="center" textRotation="255" wrapText="1"/>
    </xf>
    <xf numFmtId="0" fontId="10" fillId="68" borderId="18" xfId="0" applyFont="1" applyFill="1" applyBorder="1" applyAlignment="1">
      <alignment horizontal="center" vertical="center" textRotation="255" wrapText="1"/>
    </xf>
    <xf numFmtId="0" fontId="0" fillId="68" borderId="12" xfId="0" applyFill="1" applyBorder="1" applyAlignment="1">
      <alignment horizontal="center" vertical="center" textRotation="255" wrapText="1"/>
    </xf>
    <xf numFmtId="0" fontId="10" fillId="68" borderId="65" xfId="0" applyFont="1" applyFill="1" applyBorder="1" applyAlignment="1">
      <alignment horizontal="center" vertical="center" textRotation="255" wrapText="1"/>
    </xf>
    <xf numFmtId="0" fontId="0" fillId="68" borderId="23" xfId="0" applyFill="1" applyBorder="1" applyAlignment="1">
      <alignment horizontal="center" vertical="center" textRotation="255" wrapText="1"/>
    </xf>
    <xf numFmtId="0" fontId="10" fillId="68" borderId="68" xfId="0" applyFont="1" applyFill="1" applyBorder="1" applyAlignment="1">
      <alignment horizontal="center" vertical="center" textRotation="255" wrapText="1"/>
    </xf>
    <xf numFmtId="0" fontId="10" fillId="68" borderId="69" xfId="0" applyFont="1" applyFill="1" applyBorder="1" applyAlignment="1">
      <alignment horizontal="center" vertical="center" textRotation="255" wrapText="1"/>
    </xf>
    <xf numFmtId="0" fontId="10" fillId="68" borderId="109" xfId="0" applyFont="1" applyFill="1" applyBorder="1" applyAlignment="1">
      <alignment horizontal="center" vertical="center" textRotation="255" wrapText="1"/>
    </xf>
    <xf numFmtId="0" fontId="10" fillId="68" borderId="13" xfId="0" applyFont="1" applyFill="1" applyBorder="1" applyAlignment="1">
      <alignment horizontal="center" vertical="center" textRotation="255" wrapText="1"/>
    </xf>
    <xf numFmtId="0" fontId="10" fillId="68" borderId="14" xfId="0" applyFont="1" applyFill="1" applyBorder="1" applyAlignment="1">
      <alignment horizontal="center" vertical="center" textRotation="255" wrapText="1"/>
    </xf>
    <xf numFmtId="0" fontId="10" fillId="67" borderId="68" xfId="0" applyFont="1" applyFill="1" applyBorder="1" applyAlignment="1">
      <alignment horizontal="center" vertical="center" textRotation="255" wrapText="1"/>
    </xf>
    <xf numFmtId="0" fontId="10" fillId="67" borderId="69" xfId="0" applyFont="1" applyFill="1" applyBorder="1" applyAlignment="1">
      <alignment horizontal="center" vertical="center" textRotation="255" wrapText="1"/>
    </xf>
    <xf numFmtId="0" fontId="10" fillId="67" borderId="110" xfId="0" applyFont="1" applyFill="1" applyBorder="1" applyAlignment="1">
      <alignment horizontal="center" vertical="center" textRotation="255" wrapText="1"/>
    </xf>
    <xf numFmtId="0" fontId="10" fillId="68" borderId="107" xfId="0" applyFont="1" applyFill="1" applyBorder="1" applyAlignment="1">
      <alignment horizontal="center" vertical="center" textRotation="255" wrapText="1"/>
    </xf>
    <xf numFmtId="0" fontId="10" fillId="68" borderId="35" xfId="0" applyFont="1" applyFill="1" applyBorder="1" applyAlignment="1">
      <alignment horizontal="center" vertical="center" textRotation="255" wrapText="1"/>
    </xf>
    <xf numFmtId="0" fontId="10" fillId="68" borderId="15" xfId="0" applyFont="1" applyFill="1" applyBorder="1" applyAlignment="1">
      <alignment horizontal="center" vertical="center" textRotation="255" wrapText="1"/>
    </xf>
    <xf numFmtId="0" fontId="10" fillId="68" borderId="21" xfId="0" applyFont="1" applyFill="1" applyBorder="1" applyAlignment="1">
      <alignment horizontal="center" vertical="center" textRotation="255" wrapText="1"/>
    </xf>
    <xf numFmtId="0" fontId="12" fillId="68" borderId="107" xfId="0" applyFont="1" applyFill="1" applyBorder="1" applyAlignment="1">
      <alignment horizontal="center" vertical="center" textRotation="255" wrapText="1"/>
    </xf>
    <xf numFmtId="0" fontId="12" fillId="68" borderId="35" xfId="0" applyFont="1" applyFill="1" applyBorder="1" applyAlignment="1">
      <alignment horizontal="center" vertical="center" textRotation="255" wrapText="1"/>
    </xf>
    <xf numFmtId="0" fontId="12" fillId="68" borderId="15" xfId="0" applyFont="1" applyFill="1" applyBorder="1" applyAlignment="1">
      <alignment horizontal="center" vertical="center" textRotation="255" wrapText="1"/>
    </xf>
    <xf numFmtId="0" fontId="10" fillId="68" borderId="106" xfId="0" applyFont="1" applyFill="1" applyBorder="1" applyAlignment="1">
      <alignment horizontal="center" vertical="center" textRotation="255" wrapText="1"/>
    </xf>
    <xf numFmtId="0" fontId="10" fillId="68" borderId="0" xfId="0" applyFont="1" applyFill="1" applyBorder="1" applyAlignment="1">
      <alignment horizontal="center" vertical="center" textRotation="255" wrapText="1"/>
    </xf>
  </cellXfs>
  <cellStyles count="18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Accent" xfId="37"/>
    <cellStyle name="Accent 1" xfId="38"/>
    <cellStyle name="Accent 2" xfId="39"/>
    <cellStyle name="Accent 3" xfId="40"/>
    <cellStyle name="Bad" xfId="41"/>
    <cellStyle name="Error" xfId="42"/>
    <cellStyle name="Excel Built-in Comma [0]" xfId="43"/>
    <cellStyle name="Excel Built-in Comma [0] 2" xfId="44"/>
    <cellStyle name="Footnote" xfId="45"/>
    <cellStyle name="Good" xfId="46"/>
    <cellStyle name="Heading" xfId="47"/>
    <cellStyle name="Heading 1" xfId="48"/>
    <cellStyle name="Heading 2" xfId="49"/>
    <cellStyle name="Neutral" xfId="50"/>
    <cellStyle name="Note" xfId="51"/>
    <cellStyle name="Status" xfId="52"/>
    <cellStyle name="Text" xfId="53"/>
    <cellStyle name="Warning" xfId="54"/>
    <cellStyle name="アクセント 1" xfId="55" builtinId="29" customBuiltin="1"/>
    <cellStyle name="アクセント 1 2" xfId="56"/>
    <cellStyle name="アクセント 2" xfId="57" builtinId="33" customBuiltin="1"/>
    <cellStyle name="アクセント 2 2" xfId="58"/>
    <cellStyle name="アクセント 3" xfId="59" builtinId="37" customBuiltin="1"/>
    <cellStyle name="アクセント 3 2" xfId="60"/>
    <cellStyle name="アクセント 4" xfId="61" builtinId="41" customBuiltin="1"/>
    <cellStyle name="アクセント 4 2" xfId="62"/>
    <cellStyle name="アクセント 5" xfId="63" builtinId="45" customBuiltin="1"/>
    <cellStyle name="アクセント 5 2" xfId="64"/>
    <cellStyle name="アクセント 6" xfId="65" builtinId="49" customBuiltin="1"/>
    <cellStyle name="アクセント 6 2" xfId="66"/>
    <cellStyle name="タイトル" xfId="67" builtinId="15" customBuiltin="1"/>
    <cellStyle name="タイトル 2" xfId="68"/>
    <cellStyle name="チェック セル" xfId="69" builtinId="23" customBuiltin="1"/>
    <cellStyle name="チェック セル 2" xfId="70"/>
    <cellStyle name="どちらでもない" xfId="71" builtinId="28" customBuiltin="1"/>
    <cellStyle name="どちらでもない 2" xfId="72"/>
    <cellStyle name="メモ" xfId="73" builtinId="10" customBuiltin="1"/>
    <cellStyle name="メモ 2" xfId="74"/>
    <cellStyle name="リンク セル" xfId="75" builtinId="24" customBuiltin="1"/>
    <cellStyle name="リンク セル 2" xfId="76"/>
    <cellStyle name="悪い" xfId="77" builtinId="27" customBuiltin="1"/>
    <cellStyle name="悪い 2" xfId="78"/>
    <cellStyle name="計算" xfId="79" builtinId="22" customBuiltin="1"/>
    <cellStyle name="計算 2" xfId="80"/>
    <cellStyle name="警告文" xfId="81" builtinId="11" customBuiltin="1"/>
    <cellStyle name="警告文 2" xfId="82"/>
    <cellStyle name="警告文 2 2" xfId="83"/>
    <cellStyle name="桁区切り" xfId="84" builtinId="6"/>
    <cellStyle name="桁区切り 2" xfId="85"/>
    <cellStyle name="桁区切り 3" xfId="86"/>
    <cellStyle name="見出し 1" xfId="87" builtinId="16" customBuiltin="1"/>
    <cellStyle name="見出し 1 2" xfId="88"/>
    <cellStyle name="見出し 2" xfId="89" builtinId="17" customBuiltin="1"/>
    <cellStyle name="見出し 2 2" xfId="90"/>
    <cellStyle name="見出し 3" xfId="91" builtinId="18" customBuiltin="1"/>
    <cellStyle name="見出し 3 2" xfId="92"/>
    <cellStyle name="見出し 4" xfId="93" builtinId="19" customBuiltin="1"/>
    <cellStyle name="見出し 4 2" xfId="94"/>
    <cellStyle name="集計" xfId="95" builtinId="25" customBuiltin="1"/>
    <cellStyle name="集計 2" xfId="96"/>
    <cellStyle name="出力" xfId="97" builtinId="21" customBuiltin="1"/>
    <cellStyle name="出力 2" xfId="98"/>
    <cellStyle name="説明文" xfId="99" builtinId="53" customBuiltin="1"/>
    <cellStyle name="説明文 2" xfId="100"/>
    <cellStyle name="入力" xfId="101" builtinId="20" customBuiltin="1"/>
    <cellStyle name="入力 2" xfId="102"/>
    <cellStyle name="標準" xfId="0" builtinId="0"/>
    <cellStyle name="標準 10" xfId="103"/>
    <cellStyle name="標準 11" xfId="104"/>
    <cellStyle name="標準 12" xfId="105"/>
    <cellStyle name="標準 13" xfId="106"/>
    <cellStyle name="標準 14" xfId="107"/>
    <cellStyle name="標準 15" xfId="108"/>
    <cellStyle name="標準 16" xfId="109"/>
    <cellStyle name="標準 17" xfId="110"/>
    <cellStyle name="標準 18" xfId="111"/>
    <cellStyle name="標準 19" xfId="112"/>
    <cellStyle name="標準 2" xfId="113"/>
    <cellStyle name="標準 20" xfId="114"/>
    <cellStyle name="標準 21" xfId="115"/>
    <cellStyle name="標準 22" xfId="116"/>
    <cellStyle name="標準 23" xfId="117"/>
    <cellStyle name="標準 24" xfId="118"/>
    <cellStyle name="標準 25" xfId="119"/>
    <cellStyle name="標準 26" xfId="120"/>
    <cellStyle name="標準 27" xfId="121"/>
    <cellStyle name="標準 28" xfId="122"/>
    <cellStyle name="標準 29" xfId="123"/>
    <cellStyle name="標準 3" xfId="124"/>
    <cellStyle name="標準 30" xfId="125"/>
    <cellStyle name="標準 31" xfId="126"/>
    <cellStyle name="標準 32" xfId="127"/>
    <cellStyle name="標準 33" xfId="128"/>
    <cellStyle name="標準 34" xfId="129"/>
    <cellStyle name="標準 35" xfId="130"/>
    <cellStyle name="標準 36" xfId="131"/>
    <cellStyle name="標準 37" xfId="132"/>
    <cellStyle name="標準 38" xfId="133"/>
    <cellStyle name="標準 39" xfId="134"/>
    <cellStyle name="標準 4" xfId="135"/>
    <cellStyle name="標準 40" xfId="136"/>
    <cellStyle name="標準 41" xfId="137"/>
    <cellStyle name="標準 42" xfId="138"/>
    <cellStyle name="標準 43" xfId="139"/>
    <cellStyle name="標準 44" xfId="140"/>
    <cellStyle name="標準 45" xfId="141"/>
    <cellStyle name="標準 46" xfId="142"/>
    <cellStyle name="標準 47" xfId="143"/>
    <cellStyle name="標準 48" xfId="144"/>
    <cellStyle name="標準 49" xfId="145"/>
    <cellStyle name="標準 5" xfId="146"/>
    <cellStyle name="標準 50" xfId="147"/>
    <cellStyle name="標準 51" xfId="148"/>
    <cellStyle name="標準 52" xfId="149"/>
    <cellStyle name="標準 53" xfId="150"/>
    <cellStyle name="標準 54" xfId="187"/>
    <cellStyle name="標準 6" xfId="151"/>
    <cellStyle name="標準 7" xfId="152"/>
    <cellStyle name="標準 8" xfId="153"/>
    <cellStyle name="標準 9" xfId="154"/>
    <cellStyle name="標準_１８年度決算" xfId="155"/>
    <cellStyle name="標準_１９年度決算" xfId="156"/>
    <cellStyle name="標準_20年度決算" xfId="157"/>
    <cellStyle name="標準_20年度決算_1" xfId="158"/>
    <cellStyle name="標準_21年度予算" xfId="159"/>
    <cellStyle name="標準_21年度予算_1" xfId="160"/>
    <cellStyle name="標準_コンピュータ" xfId="161"/>
    <cellStyle name="標準_コンピュータ_1" xfId="162"/>
    <cellStyle name="標準_レファレンス" xfId="163"/>
    <cellStyle name="標準_レファレンス_1" xfId="164"/>
    <cellStyle name="標準_個人貸出Ⅰ" xfId="165"/>
    <cellStyle name="標準_個人貸出Ⅰ_1" xfId="166"/>
    <cellStyle name="標準_個人貸出Ⅱ" xfId="167"/>
    <cellStyle name="標準_個人貸出Ⅱ_1" xfId="168"/>
    <cellStyle name="標準_個人登録" xfId="169"/>
    <cellStyle name="標準_個人登録_1" xfId="170"/>
    <cellStyle name="標準_視聴覚資料" xfId="171"/>
    <cellStyle name="標準_視聴覚資料_1" xfId="172"/>
    <cellStyle name="標準_視聴覚利用" xfId="173"/>
    <cellStyle name="標準_視聴覚利用_1" xfId="174"/>
    <cellStyle name="標準_自動車図書館等" xfId="175"/>
    <cellStyle name="標準_自動車図書館等_1" xfId="176"/>
    <cellStyle name="標準_受入図書冊数" xfId="177"/>
    <cellStyle name="標準_受入図書冊数_1" xfId="178"/>
    <cellStyle name="標準_蔵書Ⅰ" xfId="179"/>
    <cellStyle name="標準_蔵書Ⅰ_1" xfId="180"/>
    <cellStyle name="標準_蔵書Ⅱ" xfId="181"/>
    <cellStyle name="標準_蔵書Ⅱ_1" xfId="182"/>
    <cellStyle name="標準_貸出サービス概況" xfId="183"/>
    <cellStyle name="標準_貸出サービス概況_1" xfId="184"/>
    <cellStyle name="良い" xfId="185" builtinId="26" customBuiltin="1"/>
    <cellStyle name="良い 2" xfId="1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9525</xdr:colOff>
      <xdr:row>2</xdr:row>
      <xdr:rowOff>0</xdr:rowOff>
    </xdr:to>
    <xdr:sp macro="" textlink="">
      <xdr:nvSpPr>
        <xdr:cNvPr id="40996" name="Line 1">
          <a:extLst>
            <a:ext uri="{FF2B5EF4-FFF2-40B4-BE49-F238E27FC236}">
              <a16:creationId xmlns:a16="http://schemas.microsoft.com/office/drawing/2014/main" id="{00000000-0008-0000-0E00-000024A00000}"/>
            </a:ext>
          </a:extLst>
        </xdr:cNvPr>
        <xdr:cNvSpPr>
          <a:spLocks noChangeShapeType="1"/>
        </xdr:cNvSpPr>
      </xdr:nvSpPr>
      <xdr:spPr bwMode="auto">
        <a:xfrm flipH="1" flipV="1">
          <a:off x="0" y="371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40997" name="Line 4">
          <a:extLst>
            <a:ext uri="{FF2B5EF4-FFF2-40B4-BE49-F238E27FC236}">
              <a16:creationId xmlns:a16="http://schemas.microsoft.com/office/drawing/2014/main" id="{00000000-0008-0000-0E00-000025A0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"/>
          <a:ext cx="67627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30</xdr:col>
      <xdr:colOff>281940</xdr:colOff>
      <xdr:row>34</xdr:row>
      <xdr:rowOff>295275</xdr:rowOff>
    </xdr:from>
    <xdr:to>
      <xdr:col>31</xdr:col>
      <xdr:colOff>263250</xdr:colOff>
      <xdr:row>36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9696450" y="10420350"/>
          <a:ext cx="285750" cy="3238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view="pageBreakPreview" zoomScale="75" zoomScaleNormal="75" zoomScaleSheetLayoutView="75" workbookViewId="0">
      <selection activeCell="O83" sqref="O83"/>
    </sheetView>
  </sheetViews>
  <sheetFormatPr defaultColWidth="9" defaultRowHeight="13.5"/>
  <cols>
    <col min="1" max="1" width="2.75" style="41" customWidth="1"/>
    <col min="2" max="2" width="9" style="56"/>
    <col min="3" max="3" width="11" style="41" bestFit="1" customWidth="1"/>
    <col min="4" max="6" width="8.375" style="41" customWidth="1"/>
    <col min="7" max="7" width="10.375" style="41" customWidth="1"/>
    <col min="8" max="9" width="8.375" style="41" customWidth="1"/>
    <col min="10" max="10" width="7.25" style="97" customWidth="1"/>
    <col min="11" max="12" width="10.375" style="41" customWidth="1"/>
    <col min="13" max="14" width="8.375" style="41" customWidth="1"/>
    <col min="15" max="15" width="11" style="41" bestFit="1" customWidth="1"/>
    <col min="16" max="16" width="8.375" style="41" customWidth="1"/>
    <col min="17" max="17" width="9.125" style="41" customWidth="1"/>
    <col min="18" max="18" width="10.375" style="41" customWidth="1"/>
    <col min="19" max="19" width="11.25" style="41" customWidth="1"/>
    <col min="20" max="20" width="8.375" style="41" customWidth="1"/>
    <col min="21" max="21" width="9.75" style="41" customWidth="1"/>
    <col min="22" max="22" width="13" style="41" bestFit="1" customWidth="1"/>
    <col min="23" max="23" width="10.5" style="41" customWidth="1"/>
    <col min="24" max="25" width="8.375" style="41" customWidth="1"/>
    <col min="26" max="26" width="8.375" style="108" customWidth="1"/>
    <col min="27" max="27" width="33" style="97" customWidth="1"/>
    <col min="28" max="16384" width="9" style="41"/>
  </cols>
  <sheetData>
    <row r="1" spans="1:27" ht="14.25">
      <c r="A1" s="694" t="s">
        <v>264</v>
      </c>
      <c r="B1" s="52"/>
      <c r="D1" s="216"/>
      <c r="AA1" s="705" t="s">
        <v>563</v>
      </c>
    </row>
    <row r="2" spans="1:27" ht="14.1" customHeight="1">
      <c r="A2" s="912" t="s">
        <v>262</v>
      </c>
      <c r="B2" s="913"/>
      <c r="C2" s="925" t="s">
        <v>485</v>
      </c>
      <c r="D2" s="931" t="s">
        <v>487</v>
      </c>
      <c r="E2" s="932"/>
      <c r="F2" s="932"/>
      <c r="G2" s="75" t="s">
        <v>34</v>
      </c>
      <c r="H2" s="73" t="s">
        <v>310</v>
      </c>
      <c r="I2" s="75"/>
      <c r="J2" s="923" t="s">
        <v>35</v>
      </c>
      <c r="K2" s="925" t="s">
        <v>486</v>
      </c>
      <c r="L2" s="933" t="s">
        <v>490</v>
      </c>
      <c r="M2" s="934"/>
      <c r="N2" s="934"/>
      <c r="O2" s="934"/>
      <c r="P2" s="58"/>
      <c r="Q2" s="58"/>
      <c r="R2" s="77" t="s">
        <v>34</v>
      </c>
      <c r="S2" s="933" t="s">
        <v>491</v>
      </c>
      <c r="T2" s="934"/>
      <c r="U2" s="934"/>
      <c r="V2" s="934"/>
      <c r="W2" s="934"/>
      <c r="X2" s="934"/>
      <c r="Y2" s="75" t="s">
        <v>36</v>
      </c>
      <c r="Z2" s="109" t="s">
        <v>37</v>
      </c>
      <c r="AA2" s="98" t="s">
        <v>20</v>
      </c>
    </row>
    <row r="3" spans="1:27" s="54" customFormat="1" ht="14.1" customHeight="1">
      <c r="A3" s="905"/>
      <c r="B3" s="906"/>
      <c r="C3" s="926"/>
      <c r="D3" s="915" t="s">
        <v>38</v>
      </c>
      <c r="E3" s="925" t="s">
        <v>503</v>
      </c>
      <c r="F3" s="927" t="s">
        <v>39</v>
      </c>
      <c r="G3" s="916" t="s">
        <v>40</v>
      </c>
      <c r="H3" s="15"/>
      <c r="I3" s="929" t="s">
        <v>41</v>
      </c>
      <c r="J3" s="924"/>
      <c r="K3" s="926"/>
      <c r="L3" s="933" t="s">
        <v>488</v>
      </c>
      <c r="M3" s="934"/>
      <c r="N3" s="934"/>
      <c r="O3" s="707"/>
      <c r="P3" s="925" t="s">
        <v>503</v>
      </c>
      <c r="Q3" s="929" t="s">
        <v>39</v>
      </c>
      <c r="R3" s="916" t="s">
        <v>40</v>
      </c>
      <c r="S3" s="933" t="s">
        <v>489</v>
      </c>
      <c r="T3" s="934"/>
      <c r="U3" s="934"/>
      <c r="V3" s="58"/>
      <c r="W3" s="45"/>
      <c r="X3" s="150" t="s">
        <v>202</v>
      </c>
      <c r="Y3" s="148" t="s">
        <v>42</v>
      </c>
      <c r="Z3" s="110" t="s">
        <v>43</v>
      </c>
      <c r="AA3" s="78"/>
    </row>
    <row r="4" spans="1:27" s="54" customFormat="1" ht="21">
      <c r="A4" s="921"/>
      <c r="B4" s="922"/>
      <c r="C4" s="935"/>
      <c r="D4" s="916"/>
      <c r="E4" s="926"/>
      <c r="F4" s="928"/>
      <c r="G4" s="916"/>
      <c r="H4" s="15"/>
      <c r="I4" s="930"/>
      <c r="J4" s="212" t="s">
        <v>44</v>
      </c>
      <c r="K4" s="935"/>
      <c r="L4" s="186" t="s">
        <v>9</v>
      </c>
      <c r="M4" s="77" t="s">
        <v>299</v>
      </c>
      <c r="N4" s="76" t="s">
        <v>10</v>
      </c>
      <c r="O4" s="12" t="s">
        <v>11</v>
      </c>
      <c r="P4" s="936"/>
      <c r="Q4" s="937"/>
      <c r="R4" s="938"/>
      <c r="S4" s="63" t="s">
        <v>45</v>
      </c>
      <c r="T4" s="63" t="s">
        <v>46</v>
      </c>
      <c r="U4" s="153" t="s">
        <v>5</v>
      </c>
      <c r="V4" s="15" t="s">
        <v>23</v>
      </c>
      <c r="W4" s="147" t="s">
        <v>492</v>
      </c>
      <c r="X4" s="151" t="s">
        <v>47</v>
      </c>
      <c r="Y4" s="149" t="s">
        <v>47</v>
      </c>
      <c r="Z4" s="110" t="s">
        <v>12</v>
      </c>
      <c r="AA4" s="113"/>
    </row>
    <row r="5" spans="1:27" s="54" customFormat="1" ht="23.25" customHeight="1">
      <c r="A5" s="912" t="s">
        <v>271</v>
      </c>
      <c r="B5" s="913"/>
      <c r="C5" s="664">
        <v>331716</v>
      </c>
      <c r="D5" s="665">
        <v>154046</v>
      </c>
      <c r="E5" s="233">
        <v>0</v>
      </c>
      <c r="F5" s="233">
        <v>0</v>
      </c>
      <c r="G5" s="665">
        <v>154046</v>
      </c>
      <c r="H5" s="665" t="s">
        <v>148</v>
      </c>
      <c r="I5" s="665" t="s">
        <v>148</v>
      </c>
      <c r="J5" s="666">
        <v>4479</v>
      </c>
      <c r="K5" s="665">
        <v>48782</v>
      </c>
      <c r="L5" s="665">
        <v>298728</v>
      </c>
      <c r="M5" s="665">
        <v>10783</v>
      </c>
      <c r="N5" s="665">
        <v>58224</v>
      </c>
      <c r="O5" s="665">
        <v>367735</v>
      </c>
      <c r="P5" s="665">
        <v>0</v>
      </c>
      <c r="Q5" s="665">
        <v>2760</v>
      </c>
      <c r="R5" s="665">
        <v>370495</v>
      </c>
      <c r="S5" s="665">
        <v>1675516</v>
      </c>
      <c r="T5" s="665">
        <v>0</v>
      </c>
      <c r="U5" s="665">
        <v>9724</v>
      </c>
      <c r="V5" s="665">
        <v>1685240</v>
      </c>
      <c r="W5" s="665">
        <v>1530585</v>
      </c>
      <c r="X5" s="665">
        <v>14881</v>
      </c>
      <c r="Y5" s="665">
        <v>1151</v>
      </c>
      <c r="Z5" s="667">
        <v>5.0803699550217658</v>
      </c>
      <c r="AA5" s="231" t="s">
        <v>204</v>
      </c>
    </row>
    <row r="6" spans="1:27" s="54" customFormat="1" ht="23.25" customHeight="1">
      <c r="A6" s="238"/>
      <c r="B6" s="232" t="s">
        <v>276</v>
      </c>
      <c r="C6" s="668"/>
      <c r="D6" s="669">
        <v>154046</v>
      </c>
      <c r="E6" s="669">
        <v>0</v>
      </c>
      <c r="F6" s="669">
        <v>0</v>
      </c>
      <c r="G6" s="669">
        <v>154046</v>
      </c>
      <c r="H6" s="669" t="s">
        <v>148</v>
      </c>
      <c r="I6" s="669" t="s">
        <v>148</v>
      </c>
      <c r="J6" s="670">
        <v>261</v>
      </c>
      <c r="K6" s="669" t="s">
        <v>148</v>
      </c>
      <c r="L6" s="669">
        <v>73068</v>
      </c>
      <c r="M6" s="669">
        <v>1697</v>
      </c>
      <c r="N6" s="669">
        <v>3556</v>
      </c>
      <c r="O6" s="669">
        <v>78321</v>
      </c>
      <c r="P6" s="669">
        <v>0</v>
      </c>
      <c r="Q6" s="669">
        <v>2760</v>
      </c>
      <c r="R6" s="669">
        <v>81081</v>
      </c>
      <c r="S6" s="669">
        <v>339663</v>
      </c>
      <c r="T6" s="669">
        <v>0</v>
      </c>
      <c r="U6" s="669">
        <v>9724</v>
      </c>
      <c r="V6" s="669">
        <v>349387</v>
      </c>
      <c r="W6" s="669">
        <v>302537</v>
      </c>
      <c r="X6" s="669">
        <v>504</v>
      </c>
      <c r="Y6" s="669">
        <v>1151</v>
      </c>
      <c r="Z6" s="307"/>
      <c r="AA6" s="700"/>
    </row>
    <row r="7" spans="1:27" ht="23.25" customHeight="1">
      <c r="A7" s="237"/>
      <c r="B7" s="239" t="s">
        <v>268</v>
      </c>
      <c r="C7" s="671"/>
      <c r="D7" s="672">
        <v>0</v>
      </c>
      <c r="E7" s="672">
        <v>0</v>
      </c>
      <c r="F7" s="672">
        <v>0</v>
      </c>
      <c r="G7" s="672" t="s">
        <v>148</v>
      </c>
      <c r="H7" s="672" t="s">
        <v>148</v>
      </c>
      <c r="I7" s="672" t="s">
        <v>148</v>
      </c>
      <c r="J7" s="673">
        <v>243</v>
      </c>
      <c r="K7" s="672">
        <v>48782</v>
      </c>
      <c r="L7" s="672">
        <v>13807</v>
      </c>
      <c r="M7" s="672">
        <v>704</v>
      </c>
      <c r="N7" s="672">
        <v>12669</v>
      </c>
      <c r="O7" s="672">
        <v>27180</v>
      </c>
      <c r="P7" s="672">
        <v>0</v>
      </c>
      <c r="Q7" s="672">
        <v>0</v>
      </c>
      <c r="R7" s="672">
        <v>27180</v>
      </c>
      <c r="S7" s="672">
        <v>137499</v>
      </c>
      <c r="T7" s="672">
        <v>0</v>
      </c>
      <c r="U7" s="672">
        <v>0</v>
      </c>
      <c r="V7" s="672">
        <v>137499</v>
      </c>
      <c r="W7" s="672">
        <v>136125</v>
      </c>
      <c r="X7" s="672">
        <v>13315</v>
      </c>
      <c r="Y7" s="672">
        <v>0</v>
      </c>
      <c r="Z7" s="250"/>
      <c r="AA7" s="498"/>
    </row>
    <row r="8" spans="1:27" ht="23.25" customHeight="1">
      <c r="A8" s="240"/>
      <c r="B8" s="227" t="s">
        <v>270</v>
      </c>
      <c r="C8" s="674"/>
      <c r="D8" s="675">
        <v>0</v>
      </c>
      <c r="E8" s="675">
        <v>0</v>
      </c>
      <c r="F8" s="675">
        <v>0</v>
      </c>
      <c r="G8" s="676" t="s">
        <v>148</v>
      </c>
      <c r="H8" s="676" t="s">
        <v>148</v>
      </c>
      <c r="I8" s="675" t="s">
        <v>148</v>
      </c>
      <c r="J8" s="676">
        <v>3975</v>
      </c>
      <c r="K8" s="675" t="s">
        <v>148</v>
      </c>
      <c r="L8" s="675">
        <v>211853</v>
      </c>
      <c r="M8" s="675">
        <v>8382</v>
      </c>
      <c r="N8" s="675">
        <v>41999</v>
      </c>
      <c r="O8" s="675">
        <v>262234</v>
      </c>
      <c r="P8" s="675">
        <v>0</v>
      </c>
      <c r="Q8" s="675">
        <v>0</v>
      </c>
      <c r="R8" s="675">
        <v>262234</v>
      </c>
      <c r="S8" s="675">
        <v>1198354</v>
      </c>
      <c r="T8" s="675">
        <v>0</v>
      </c>
      <c r="U8" s="675">
        <v>0</v>
      </c>
      <c r="V8" s="675">
        <v>1198354</v>
      </c>
      <c r="W8" s="675">
        <v>1091923</v>
      </c>
      <c r="X8" s="675">
        <v>1062</v>
      </c>
      <c r="Y8" s="675"/>
      <c r="Z8" s="337"/>
      <c r="AA8" s="428"/>
    </row>
    <row r="9" spans="1:27" ht="23.25" customHeight="1">
      <c r="A9" s="912" t="s">
        <v>248</v>
      </c>
      <c r="B9" s="913"/>
      <c r="C9" s="677">
        <v>372494</v>
      </c>
      <c r="D9" s="233">
        <v>192153</v>
      </c>
      <c r="E9" s="233">
        <v>0</v>
      </c>
      <c r="F9" s="233">
        <v>10743</v>
      </c>
      <c r="G9" s="233">
        <v>202896</v>
      </c>
      <c r="H9" s="233">
        <v>33616</v>
      </c>
      <c r="I9" s="233">
        <v>29686</v>
      </c>
      <c r="J9" s="677">
        <v>1600</v>
      </c>
      <c r="K9" s="233">
        <v>617122</v>
      </c>
      <c r="L9" s="233">
        <v>362130</v>
      </c>
      <c r="M9" s="233">
        <v>19136</v>
      </c>
      <c r="N9" s="233">
        <v>33555</v>
      </c>
      <c r="O9" s="233">
        <v>414821</v>
      </c>
      <c r="P9" s="233">
        <v>0</v>
      </c>
      <c r="Q9" s="233">
        <v>35312</v>
      </c>
      <c r="R9" s="233">
        <v>450133</v>
      </c>
      <c r="S9" s="233">
        <v>1754216</v>
      </c>
      <c r="T9" s="233">
        <v>0</v>
      </c>
      <c r="U9" s="233">
        <v>103700</v>
      </c>
      <c r="V9" s="233">
        <v>1857916</v>
      </c>
      <c r="W9" s="233">
        <v>1652772</v>
      </c>
      <c r="X9" s="233">
        <v>11916</v>
      </c>
      <c r="Y9" s="233">
        <v>1725</v>
      </c>
      <c r="Z9" s="667">
        <v>4.9877742997202636</v>
      </c>
      <c r="AA9" s="701"/>
    </row>
    <row r="10" spans="1:27" s="523" customFormat="1" ht="23.25" customHeight="1">
      <c r="A10" s="62"/>
      <c r="B10" s="232" t="s">
        <v>311</v>
      </c>
      <c r="C10" s="668"/>
      <c r="D10" s="669">
        <v>152054</v>
      </c>
      <c r="E10" s="669">
        <v>0</v>
      </c>
      <c r="F10" s="669">
        <v>10743</v>
      </c>
      <c r="G10" s="669">
        <v>162797</v>
      </c>
      <c r="H10" s="669">
        <v>25364</v>
      </c>
      <c r="I10" s="669">
        <v>22464</v>
      </c>
      <c r="J10" s="670">
        <v>303</v>
      </c>
      <c r="K10" s="669">
        <v>429102</v>
      </c>
      <c r="L10" s="669">
        <v>273187</v>
      </c>
      <c r="M10" s="669">
        <v>15259</v>
      </c>
      <c r="N10" s="669">
        <v>22854</v>
      </c>
      <c r="O10" s="669">
        <v>311300</v>
      </c>
      <c r="P10" s="669">
        <v>0</v>
      </c>
      <c r="Q10" s="669">
        <v>35312</v>
      </c>
      <c r="R10" s="669">
        <v>346612</v>
      </c>
      <c r="S10" s="669">
        <v>1264782</v>
      </c>
      <c r="T10" s="669">
        <v>0</v>
      </c>
      <c r="U10" s="669">
        <v>103700</v>
      </c>
      <c r="V10" s="669">
        <v>1368482</v>
      </c>
      <c r="W10" s="669">
        <v>1228584</v>
      </c>
      <c r="X10" s="669">
        <v>7145</v>
      </c>
      <c r="Y10" s="669">
        <v>1537</v>
      </c>
      <c r="Z10" s="307"/>
      <c r="AA10" s="423"/>
    </row>
    <row r="11" spans="1:27" ht="23.25" customHeight="1">
      <c r="A11" s="62"/>
      <c r="B11" s="239" t="s">
        <v>312</v>
      </c>
      <c r="C11" s="671"/>
      <c r="D11" s="672">
        <v>5743</v>
      </c>
      <c r="E11" s="672">
        <v>0</v>
      </c>
      <c r="F11" s="672">
        <v>0</v>
      </c>
      <c r="G11" s="672">
        <v>5743</v>
      </c>
      <c r="H11" s="672">
        <v>1191</v>
      </c>
      <c r="I11" s="672">
        <v>1138</v>
      </c>
      <c r="J11" s="673">
        <v>258</v>
      </c>
      <c r="K11" s="672">
        <v>26984</v>
      </c>
      <c r="L11" s="672">
        <v>13327</v>
      </c>
      <c r="M11" s="672">
        <v>514</v>
      </c>
      <c r="N11" s="672">
        <v>1670</v>
      </c>
      <c r="O11" s="672">
        <v>15511</v>
      </c>
      <c r="P11" s="672">
        <v>0</v>
      </c>
      <c r="Q11" s="672">
        <v>0</v>
      </c>
      <c r="R11" s="672">
        <v>15511</v>
      </c>
      <c r="S11" s="672">
        <v>69902</v>
      </c>
      <c r="T11" s="672">
        <v>0</v>
      </c>
      <c r="U11" s="672">
        <v>0</v>
      </c>
      <c r="V11" s="672">
        <v>69902</v>
      </c>
      <c r="W11" s="672">
        <v>67989</v>
      </c>
      <c r="X11" s="672">
        <v>671</v>
      </c>
      <c r="Y11" s="672">
        <v>25</v>
      </c>
      <c r="Z11" s="250"/>
      <c r="AA11" s="423"/>
    </row>
    <row r="12" spans="1:27" s="523" customFormat="1" ht="23.25" customHeight="1">
      <c r="A12" s="62"/>
      <c r="B12" s="239" t="s">
        <v>143</v>
      </c>
      <c r="C12" s="671"/>
      <c r="D12" s="672">
        <v>14536</v>
      </c>
      <c r="E12" s="672">
        <v>0</v>
      </c>
      <c r="F12" s="672">
        <v>0</v>
      </c>
      <c r="G12" s="672">
        <v>14536</v>
      </c>
      <c r="H12" s="672">
        <v>3158</v>
      </c>
      <c r="I12" s="672">
        <v>2834</v>
      </c>
      <c r="J12" s="673">
        <v>260</v>
      </c>
      <c r="K12" s="672">
        <v>68409</v>
      </c>
      <c r="L12" s="672">
        <v>33289</v>
      </c>
      <c r="M12" s="672">
        <v>1309</v>
      </c>
      <c r="N12" s="672">
        <v>3851</v>
      </c>
      <c r="O12" s="672">
        <v>38449</v>
      </c>
      <c r="P12" s="672">
        <v>0</v>
      </c>
      <c r="Q12" s="672">
        <v>0</v>
      </c>
      <c r="R12" s="672">
        <v>38449</v>
      </c>
      <c r="S12" s="672">
        <v>190998</v>
      </c>
      <c r="T12" s="672">
        <v>0</v>
      </c>
      <c r="U12" s="672">
        <v>0</v>
      </c>
      <c r="V12" s="672">
        <v>190998</v>
      </c>
      <c r="W12" s="672">
        <v>169778</v>
      </c>
      <c r="X12" s="672">
        <v>1622</v>
      </c>
      <c r="Y12" s="672">
        <v>68</v>
      </c>
      <c r="Z12" s="250"/>
      <c r="AA12" s="423"/>
    </row>
    <row r="13" spans="1:27" ht="23.25" customHeight="1">
      <c r="A13" s="62"/>
      <c r="B13" s="239" t="s">
        <v>144</v>
      </c>
      <c r="C13" s="671"/>
      <c r="D13" s="672">
        <v>8541</v>
      </c>
      <c r="E13" s="672">
        <v>0</v>
      </c>
      <c r="F13" s="672">
        <v>0</v>
      </c>
      <c r="G13" s="672">
        <v>8541</v>
      </c>
      <c r="H13" s="672">
        <v>1673</v>
      </c>
      <c r="I13" s="672">
        <v>1147</v>
      </c>
      <c r="J13" s="673">
        <v>260</v>
      </c>
      <c r="K13" s="672">
        <v>31137</v>
      </c>
      <c r="L13" s="672">
        <v>19260</v>
      </c>
      <c r="M13" s="672">
        <v>576</v>
      </c>
      <c r="N13" s="672">
        <v>1895</v>
      </c>
      <c r="O13" s="672">
        <v>21731</v>
      </c>
      <c r="P13" s="672">
        <v>0</v>
      </c>
      <c r="Q13" s="672">
        <v>0</v>
      </c>
      <c r="R13" s="672">
        <v>21731</v>
      </c>
      <c r="S13" s="672">
        <v>99389</v>
      </c>
      <c r="T13" s="672">
        <v>0</v>
      </c>
      <c r="U13" s="672">
        <v>0</v>
      </c>
      <c r="V13" s="672">
        <v>99389</v>
      </c>
      <c r="W13" s="672">
        <v>67985</v>
      </c>
      <c r="X13" s="672">
        <v>414</v>
      </c>
      <c r="Y13" s="672">
        <v>56</v>
      </c>
      <c r="Z13" s="250"/>
      <c r="AA13" s="423"/>
    </row>
    <row r="14" spans="1:27" ht="23.25" customHeight="1">
      <c r="A14" s="62"/>
      <c r="B14" s="239" t="s">
        <v>147</v>
      </c>
      <c r="C14" s="671"/>
      <c r="D14" s="672">
        <v>5787</v>
      </c>
      <c r="E14" s="672">
        <v>0</v>
      </c>
      <c r="F14" s="672">
        <v>0</v>
      </c>
      <c r="G14" s="672">
        <v>5787</v>
      </c>
      <c r="H14" s="672">
        <v>1085</v>
      </c>
      <c r="I14" s="672">
        <v>1008</v>
      </c>
      <c r="J14" s="673">
        <v>260</v>
      </c>
      <c r="K14" s="672">
        <v>28655</v>
      </c>
      <c r="L14" s="672">
        <v>10800</v>
      </c>
      <c r="M14" s="672">
        <v>639</v>
      </c>
      <c r="N14" s="672">
        <v>956</v>
      </c>
      <c r="O14" s="672">
        <v>12395</v>
      </c>
      <c r="P14" s="672">
        <v>0</v>
      </c>
      <c r="Q14" s="672">
        <v>0</v>
      </c>
      <c r="R14" s="672">
        <v>12395</v>
      </c>
      <c r="S14" s="672">
        <v>55321</v>
      </c>
      <c r="T14" s="672">
        <v>0</v>
      </c>
      <c r="U14" s="672">
        <v>0</v>
      </c>
      <c r="V14" s="672">
        <v>55321</v>
      </c>
      <c r="W14" s="672">
        <v>50382</v>
      </c>
      <c r="X14" s="672">
        <v>617</v>
      </c>
      <c r="Y14" s="672">
        <v>16</v>
      </c>
      <c r="Z14" s="250"/>
      <c r="AA14" s="423"/>
    </row>
    <row r="15" spans="1:27" ht="23.25" customHeight="1">
      <c r="A15" s="62"/>
      <c r="B15" s="227" t="s">
        <v>174</v>
      </c>
      <c r="C15" s="674"/>
      <c r="D15" s="675">
        <v>5492</v>
      </c>
      <c r="E15" s="675">
        <v>0</v>
      </c>
      <c r="F15" s="675">
        <v>0</v>
      </c>
      <c r="G15" s="675">
        <v>5492</v>
      </c>
      <c r="H15" s="675">
        <v>1145</v>
      </c>
      <c r="I15" s="675">
        <v>1095</v>
      </c>
      <c r="J15" s="676">
        <v>259</v>
      </c>
      <c r="K15" s="675">
        <v>32835</v>
      </c>
      <c r="L15" s="675">
        <v>12267</v>
      </c>
      <c r="M15" s="675">
        <v>839</v>
      </c>
      <c r="N15" s="675">
        <v>2329</v>
      </c>
      <c r="O15" s="675">
        <v>15435</v>
      </c>
      <c r="P15" s="675">
        <v>0</v>
      </c>
      <c r="Q15" s="675">
        <v>0</v>
      </c>
      <c r="R15" s="675">
        <v>15435</v>
      </c>
      <c r="S15" s="675">
        <v>73824</v>
      </c>
      <c r="T15" s="675">
        <v>0</v>
      </c>
      <c r="U15" s="675">
        <v>0</v>
      </c>
      <c r="V15" s="675">
        <v>73824</v>
      </c>
      <c r="W15" s="675">
        <v>68054</v>
      </c>
      <c r="X15" s="675">
        <v>1447</v>
      </c>
      <c r="Y15" s="675">
        <v>23</v>
      </c>
      <c r="Z15" s="337"/>
      <c r="AA15" s="432"/>
    </row>
    <row r="16" spans="1:27" ht="23.25" customHeight="1">
      <c r="A16" s="912" t="s">
        <v>249</v>
      </c>
      <c r="B16" s="913"/>
      <c r="C16" s="677">
        <v>105396</v>
      </c>
      <c r="D16" s="233">
        <v>61802</v>
      </c>
      <c r="E16" s="233">
        <v>0</v>
      </c>
      <c r="F16" s="233">
        <v>6507</v>
      </c>
      <c r="G16" s="233">
        <v>68309</v>
      </c>
      <c r="H16" s="233">
        <v>7694</v>
      </c>
      <c r="I16" s="233">
        <v>6675</v>
      </c>
      <c r="J16" s="677">
        <v>516</v>
      </c>
      <c r="K16" s="233" t="s">
        <v>148</v>
      </c>
      <c r="L16" s="233">
        <v>58596</v>
      </c>
      <c r="M16" s="233">
        <v>1292</v>
      </c>
      <c r="N16" s="233">
        <v>5999</v>
      </c>
      <c r="O16" s="233">
        <v>65887</v>
      </c>
      <c r="P16" s="233">
        <v>0</v>
      </c>
      <c r="Q16" s="233">
        <v>1661</v>
      </c>
      <c r="R16" s="233">
        <v>67548</v>
      </c>
      <c r="S16" s="233">
        <v>275231</v>
      </c>
      <c r="T16" s="233">
        <v>0</v>
      </c>
      <c r="U16" s="233">
        <v>5812</v>
      </c>
      <c r="V16" s="233">
        <v>281043</v>
      </c>
      <c r="W16" s="233">
        <v>247243</v>
      </c>
      <c r="X16" s="233">
        <v>14680</v>
      </c>
      <c r="Y16" s="233">
        <v>582</v>
      </c>
      <c r="Z16" s="667">
        <v>2.666543322327223</v>
      </c>
      <c r="AA16" s="236"/>
    </row>
    <row r="17" spans="1:27" s="523" customFormat="1" ht="23.25" customHeight="1">
      <c r="A17" s="62"/>
      <c r="B17" s="232" t="s">
        <v>145</v>
      </c>
      <c r="C17" s="668"/>
      <c r="D17" s="669">
        <v>56158</v>
      </c>
      <c r="E17" s="669">
        <v>0</v>
      </c>
      <c r="F17" s="669">
        <v>6507</v>
      </c>
      <c r="G17" s="669">
        <v>62665</v>
      </c>
      <c r="H17" s="669">
        <v>7694</v>
      </c>
      <c r="I17" s="669">
        <v>6675</v>
      </c>
      <c r="J17" s="670">
        <v>259</v>
      </c>
      <c r="K17" s="669" t="s">
        <v>448</v>
      </c>
      <c r="L17" s="669">
        <v>48071</v>
      </c>
      <c r="M17" s="669">
        <v>932</v>
      </c>
      <c r="N17" s="669">
        <v>4189</v>
      </c>
      <c r="O17" s="669">
        <v>53192</v>
      </c>
      <c r="P17" s="669">
        <v>0</v>
      </c>
      <c r="Q17" s="669">
        <v>1661</v>
      </c>
      <c r="R17" s="669">
        <v>54853</v>
      </c>
      <c r="S17" s="669">
        <v>219647</v>
      </c>
      <c r="T17" s="669">
        <v>0</v>
      </c>
      <c r="U17" s="669">
        <v>5812</v>
      </c>
      <c r="V17" s="669">
        <v>225459</v>
      </c>
      <c r="W17" s="669">
        <v>203009</v>
      </c>
      <c r="X17" s="669">
        <v>13874</v>
      </c>
      <c r="Y17" s="669">
        <v>497</v>
      </c>
      <c r="Z17" s="307"/>
      <c r="AA17" s="702" t="s">
        <v>534</v>
      </c>
    </row>
    <row r="18" spans="1:27" ht="23.25" customHeight="1">
      <c r="A18" s="100"/>
      <c r="B18" s="227" t="s">
        <v>313</v>
      </c>
      <c r="C18" s="674"/>
      <c r="D18" s="676">
        <v>5644</v>
      </c>
      <c r="E18" s="675">
        <v>0</v>
      </c>
      <c r="F18" s="675">
        <v>0</v>
      </c>
      <c r="G18" s="676">
        <v>5644</v>
      </c>
      <c r="H18" s="676" t="s">
        <v>148</v>
      </c>
      <c r="I18" s="675" t="s">
        <v>148</v>
      </c>
      <c r="J18" s="676">
        <v>257</v>
      </c>
      <c r="K18" s="675" t="s">
        <v>448</v>
      </c>
      <c r="L18" s="675">
        <v>10525</v>
      </c>
      <c r="M18" s="675">
        <v>360</v>
      </c>
      <c r="N18" s="675">
        <v>1810</v>
      </c>
      <c r="O18" s="675">
        <v>12695</v>
      </c>
      <c r="P18" s="675">
        <v>0</v>
      </c>
      <c r="Q18" s="675">
        <v>0</v>
      </c>
      <c r="R18" s="675">
        <v>12695</v>
      </c>
      <c r="S18" s="675">
        <v>55584</v>
      </c>
      <c r="T18" s="675">
        <v>0</v>
      </c>
      <c r="U18" s="675">
        <v>0</v>
      </c>
      <c r="V18" s="675">
        <v>55584</v>
      </c>
      <c r="W18" s="675">
        <v>44234</v>
      </c>
      <c r="X18" s="675">
        <v>806</v>
      </c>
      <c r="Y18" s="675">
        <v>85</v>
      </c>
      <c r="Z18" s="337"/>
      <c r="AA18" s="428"/>
    </row>
    <row r="19" spans="1:27" ht="23.25" customHeight="1">
      <c r="A19" s="912" t="s">
        <v>250</v>
      </c>
      <c r="B19" s="913"/>
      <c r="C19" s="677">
        <v>211664</v>
      </c>
      <c r="D19" s="233">
        <v>84858</v>
      </c>
      <c r="E19" s="233">
        <v>0</v>
      </c>
      <c r="F19" s="233">
        <v>8980</v>
      </c>
      <c r="G19" s="233">
        <v>93838</v>
      </c>
      <c r="H19" s="233">
        <v>16794</v>
      </c>
      <c r="I19" s="233">
        <v>15659</v>
      </c>
      <c r="J19" s="677">
        <v>830</v>
      </c>
      <c r="K19" s="233">
        <v>266938</v>
      </c>
      <c r="L19" s="233">
        <v>81584</v>
      </c>
      <c r="M19" s="233">
        <v>3983</v>
      </c>
      <c r="N19" s="233">
        <v>16935</v>
      </c>
      <c r="O19" s="233">
        <v>102502</v>
      </c>
      <c r="P19" s="233">
        <v>0</v>
      </c>
      <c r="Q19" s="233">
        <v>14362</v>
      </c>
      <c r="R19" s="233">
        <v>116864</v>
      </c>
      <c r="S19" s="233">
        <v>494709</v>
      </c>
      <c r="T19" s="233">
        <v>0</v>
      </c>
      <c r="U19" s="233">
        <v>68128</v>
      </c>
      <c r="V19" s="233">
        <v>562837</v>
      </c>
      <c r="W19" s="233">
        <v>526184</v>
      </c>
      <c r="X19" s="233">
        <v>58486</v>
      </c>
      <c r="Y19" s="233">
        <v>3476</v>
      </c>
      <c r="Z19" s="667">
        <v>2.6591059414921765</v>
      </c>
      <c r="AA19" s="701"/>
    </row>
    <row r="20" spans="1:27" ht="23.25" customHeight="1">
      <c r="A20" s="62"/>
      <c r="B20" s="232" t="s">
        <v>314</v>
      </c>
      <c r="C20" s="668"/>
      <c r="D20" s="669">
        <v>42139</v>
      </c>
      <c r="E20" s="669">
        <v>0</v>
      </c>
      <c r="F20" s="669">
        <v>8980</v>
      </c>
      <c r="G20" s="669">
        <v>51119</v>
      </c>
      <c r="H20" s="669">
        <v>9105</v>
      </c>
      <c r="I20" s="669">
        <v>8651</v>
      </c>
      <c r="J20" s="670">
        <v>199</v>
      </c>
      <c r="K20" s="669">
        <v>128861</v>
      </c>
      <c r="L20" s="669">
        <v>36886</v>
      </c>
      <c r="M20" s="669">
        <v>1879</v>
      </c>
      <c r="N20" s="669">
        <v>6855</v>
      </c>
      <c r="O20" s="669">
        <v>45620</v>
      </c>
      <c r="P20" s="669">
        <v>0</v>
      </c>
      <c r="Q20" s="669">
        <v>14362</v>
      </c>
      <c r="R20" s="669">
        <v>59982</v>
      </c>
      <c r="S20" s="669">
        <v>216423</v>
      </c>
      <c r="T20" s="669">
        <v>0</v>
      </c>
      <c r="U20" s="669">
        <v>68128</v>
      </c>
      <c r="V20" s="669">
        <v>284551</v>
      </c>
      <c r="W20" s="669">
        <v>270312</v>
      </c>
      <c r="X20" s="669">
        <v>52171</v>
      </c>
      <c r="Y20" s="669">
        <v>3225</v>
      </c>
      <c r="Z20" s="307"/>
      <c r="AA20" s="423"/>
    </row>
    <row r="21" spans="1:27" ht="23.25" customHeight="1">
      <c r="A21" s="62"/>
      <c r="B21" s="239" t="s">
        <v>235</v>
      </c>
      <c r="C21" s="671"/>
      <c r="D21" s="672">
        <v>9471</v>
      </c>
      <c r="E21" s="672">
        <v>0</v>
      </c>
      <c r="F21" s="672">
        <v>0</v>
      </c>
      <c r="G21" s="672">
        <v>9471</v>
      </c>
      <c r="H21" s="672">
        <v>1955</v>
      </c>
      <c r="I21" s="672">
        <v>1819</v>
      </c>
      <c r="J21" s="673">
        <v>223</v>
      </c>
      <c r="K21" s="672">
        <v>31021</v>
      </c>
      <c r="L21" s="672">
        <v>10619</v>
      </c>
      <c r="M21" s="672">
        <v>724</v>
      </c>
      <c r="N21" s="672">
        <v>3229</v>
      </c>
      <c r="O21" s="672">
        <v>14572</v>
      </c>
      <c r="P21" s="672">
        <v>0</v>
      </c>
      <c r="Q21" s="672">
        <v>0</v>
      </c>
      <c r="R21" s="672">
        <v>14572</v>
      </c>
      <c r="S21" s="672">
        <v>73074</v>
      </c>
      <c r="T21" s="672">
        <v>0</v>
      </c>
      <c r="U21" s="672">
        <v>0</v>
      </c>
      <c r="V21" s="672">
        <v>73074</v>
      </c>
      <c r="W21" s="672">
        <v>68378</v>
      </c>
      <c r="X21" s="672">
        <v>1397</v>
      </c>
      <c r="Y21" s="672">
        <v>73</v>
      </c>
      <c r="Z21" s="250"/>
      <c r="AA21" s="423"/>
    </row>
    <row r="22" spans="1:27" ht="23.25" customHeight="1">
      <c r="A22" s="62"/>
      <c r="B22" s="239" t="s">
        <v>315</v>
      </c>
      <c r="C22" s="671"/>
      <c r="D22" s="672">
        <v>20509</v>
      </c>
      <c r="E22" s="672">
        <v>0</v>
      </c>
      <c r="F22" s="672">
        <v>0</v>
      </c>
      <c r="G22" s="672">
        <v>20509</v>
      </c>
      <c r="H22" s="672">
        <v>3326</v>
      </c>
      <c r="I22" s="672">
        <v>2989</v>
      </c>
      <c r="J22" s="673">
        <v>204</v>
      </c>
      <c r="K22" s="672">
        <v>70053</v>
      </c>
      <c r="L22" s="672">
        <v>17322</v>
      </c>
      <c r="M22" s="672">
        <v>667</v>
      </c>
      <c r="N22" s="672">
        <v>4156</v>
      </c>
      <c r="O22" s="672">
        <v>22145</v>
      </c>
      <c r="P22" s="672">
        <v>0</v>
      </c>
      <c r="Q22" s="672">
        <v>0</v>
      </c>
      <c r="R22" s="672">
        <v>22145</v>
      </c>
      <c r="S22" s="672">
        <v>114090</v>
      </c>
      <c r="T22" s="672">
        <v>0</v>
      </c>
      <c r="U22" s="672">
        <v>0</v>
      </c>
      <c r="V22" s="672">
        <v>114090</v>
      </c>
      <c r="W22" s="672">
        <v>104411</v>
      </c>
      <c r="X22" s="672">
        <v>3020</v>
      </c>
      <c r="Y22" s="672">
        <v>84</v>
      </c>
      <c r="Z22" s="250"/>
      <c r="AA22" s="251"/>
    </row>
    <row r="23" spans="1:27" ht="23.25" customHeight="1">
      <c r="A23" s="100"/>
      <c r="B23" s="227" t="s">
        <v>234</v>
      </c>
      <c r="C23" s="674"/>
      <c r="D23" s="675">
        <v>12739</v>
      </c>
      <c r="E23" s="675">
        <v>0</v>
      </c>
      <c r="F23" s="675">
        <v>0</v>
      </c>
      <c r="G23" s="675">
        <v>12739</v>
      </c>
      <c r="H23" s="675">
        <v>2408</v>
      </c>
      <c r="I23" s="675">
        <v>2200</v>
      </c>
      <c r="J23" s="676">
        <v>204</v>
      </c>
      <c r="K23" s="675">
        <v>37003</v>
      </c>
      <c r="L23" s="675">
        <v>16757</v>
      </c>
      <c r="M23" s="675">
        <v>713</v>
      </c>
      <c r="N23" s="675">
        <v>2695</v>
      </c>
      <c r="O23" s="675">
        <v>20165</v>
      </c>
      <c r="P23" s="675">
        <v>0</v>
      </c>
      <c r="Q23" s="675">
        <v>0</v>
      </c>
      <c r="R23" s="675">
        <v>20165</v>
      </c>
      <c r="S23" s="675">
        <v>91122</v>
      </c>
      <c r="T23" s="675">
        <v>0</v>
      </c>
      <c r="U23" s="675">
        <v>0</v>
      </c>
      <c r="V23" s="675">
        <v>91122</v>
      </c>
      <c r="W23" s="675">
        <v>83083</v>
      </c>
      <c r="X23" s="675">
        <v>1898</v>
      </c>
      <c r="Y23" s="675">
        <v>94</v>
      </c>
      <c r="Z23" s="337"/>
      <c r="AA23" s="432"/>
    </row>
    <row r="24" spans="1:27" ht="23.25" customHeight="1">
      <c r="A24" s="912" t="s">
        <v>253</v>
      </c>
      <c r="B24" s="913"/>
      <c r="C24" s="677">
        <v>222937</v>
      </c>
      <c r="D24" s="233">
        <v>101517</v>
      </c>
      <c r="E24" s="233">
        <v>0</v>
      </c>
      <c r="F24" s="233">
        <v>0</v>
      </c>
      <c r="G24" s="233">
        <v>101517</v>
      </c>
      <c r="H24" s="233">
        <v>20308</v>
      </c>
      <c r="I24" s="233">
        <v>18121</v>
      </c>
      <c r="J24" s="677">
        <v>1275</v>
      </c>
      <c r="K24" s="233">
        <v>339728</v>
      </c>
      <c r="L24" s="233">
        <v>165443</v>
      </c>
      <c r="M24" s="233">
        <v>12152</v>
      </c>
      <c r="N24" s="233">
        <v>36324</v>
      </c>
      <c r="O24" s="233">
        <v>213919</v>
      </c>
      <c r="P24" s="233">
        <v>0</v>
      </c>
      <c r="Q24" s="233">
        <v>0</v>
      </c>
      <c r="R24" s="233">
        <v>213919</v>
      </c>
      <c r="S24" s="233">
        <v>743289</v>
      </c>
      <c r="T24" s="233">
        <v>0</v>
      </c>
      <c r="U24" s="233">
        <v>0</v>
      </c>
      <c r="V24" s="233">
        <v>743289</v>
      </c>
      <c r="W24" s="233">
        <v>657915</v>
      </c>
      <c r="X24" s="233">
        <v>10806</v>
      </c>
      <c r="Y24" s="233">
        <v>1663</v>
      </c>
      <c r="Z24" s="667">
        <v>3.3340764431207024</v>
      </c>
      <c r="AA24" s="236"/>
    </row>
    <row r="25" spans="1:27" ht="23.25" customHeight="1">
      <c r="A25" s="62"/>
      <c r="B25" s="232" t="s">
        <v>316</v>
      </c>
      <c r="C25" s="668"/>
      <c r="D25" s="678">
        <v>54567</v>
      </c>
      <c r="E25" s="678">
        <v>0</v>
      </c>
      <c r="F25" s="678">
        <v>0</v>
      </c>
      <c r="G25" s="678">
        <v>54567</v>
      </c>
      <c r="H25" s="678">
        <v>10303</v>
      </c>
      <c r="I25" s="678">
        <v>8954</v>
      </c>
      <c r="J25" s="679">
        <v>261</v>
      </c>
      <c r="K25" s="678">
        <v>130739</v>
      </c>
      <c r="L25" s="678">
        <v>88369</v>
      </c>
      <c r="M25" s="678">
        <v>6744</v>
      </c>
      <c r="N25" s="678">
        <v>16885</v>
      </c>
      <c r="O25" s="678">
        <v>111998</v>
      </c>
      <c r="P25" s="678">
        <v>0</v>
      </c>
      <c r="Q25" s="678">
        <v>0</v>
      </c>
      <c r="R25" s="678">
        <v>111998</v>
      </c>
      <c r="S25" s="678">
        <v>362970</v>
      </c>
      <c r="T25" s="678">
        <v>0</v>
      </c>
      <c r="U25" s="678">
        <v>0</v>
      </c>
      <c r="V25" s="678">
        <v>362970</v>
      </c>
      <c r="W25" s="678">
        <v>309612</v>
      </c>
      <c r="X25" s="678">
        <v>6267</v>
      </c>
      <c r="Y25" s="678">
        <v>1069</v>
      </c>
      <c r="Z25" s="307"/>
      <c r="AA25" s="703"/>
    </row>
    <row r="26" spans="1:27" ht="23.25" customHeight="1">
      <c r="A26" s="62"/>
      <c r="B26" s="239" t="s">
        <v>209</v>
      </c>
      <c r="C26" s="671"/>
      <c r="D26" s="672">
        <v>9363</v>
      </c>
      <c r="E26" s="672">
        <v>0</v>
      </c>
      <c r="F26" s="672">
        <v>0</v>
      </c>
      <c r="G26" s="672">
        <v>9363</v>
      </c>
      <c r="H26" s="672">
        <v>1972</v>
      </c>
      <c r="I26" s="672">
        <v>1805</v>
      </c>
      <c r="J26" s="673">
        <v>256</v>
      </c>
      <c r="K26" s="672">
        <v>35547</v>
      </c>
      <c r="L26" s="672">
        <v>17052</v>
      </c>
      <c r="M26" s="672">
        <v>1065</v>
      </c>
      <c r="N26" s="672">
        <v>4815</v>
      </c>
      <c r="O26" s="672">
        <v>22932</v>
      </c>
      <c r="P26" s="672">
        <v>0</v>
      </c>
      <c r="Q26" s="672">
        <v>0</v>
      </c>
      <c r="R26" s="672">
        <v>22932</v>
      </c>
      <c r="S26" s="672">
        <v>86339</v>
      </c>
      <c r="T26" s="672">
        <v>0</v>
      </c>
      <c r="U26" s="672">
        <v>0</v>
      </c>
      <c r="V26" s="672">
        <v>86339</v>
      </c>
      <c r="W26" s="672">
        <v>78272</v>
      </c>
      <c r="X26" s="672">
        <v>284</v>
      </c>
      <c r="Y26" s="672">
        <v>93</v>
      </c>
      <c r="Z26" s="250"/>
      <c r="AA26" s="423"/>
    </row>
    <row r="27" spans="1:27" ht="23.25" customHeight="1">
      <c r="A27" s="62"/>
      <c r="B27" s="239" t="s">
        <v>211</v>
      </c>
      <c r="C27" s="671"/>
      <c r="D27" s="672">
        <v>14944</v>
      </c>
      <c r="E27" s="672">
        <v>0</v>
      </c>
      <c r="F27" s="672">
        <v>0</v>
      </c>
      <c r="G27" s="672">
        <v>14944</v>
      </c>
      <c r="H27" s="672">
        <v>3648</v>
      </c>
      <c r="I27" s="672">
        <v>3367</v>
      </c>
      <c r="J27" s="673">
        <v>255</v>
      </c>
      <c r="K27" s="672">
        <v>66194</v>
      </c>
      <c r="L27" s="672">
        <v>34449</v>
      </c>
      <c r="M27" s="672">
        <v>3010</v>
      </c>
      <c r="N27" s="672">
        <v>6860</v>
      </c>
      <c r="O27" s="672">
        <v>44319</v>
      </c>
      <c r="P27" s="672">
        <v>0</v>
      </c>
      <c r="Q27" s="672">
        <v>0</v>
      </c>
      <c r="R27" s="672">
        <v>44319</v>
      </c>
      <c r="S27" s="672">
        <v>167250</v>
      </c>
      <c r="T27" s="672">
        <v>0</v>
      </c>
      <c r="U27" s="672">
        <v>0</v>
      </c>
      <c r="V27" s="672">
        <v>167250</v>
      </c>
      <c r="W27" s="672">
        <v>154059</v>
      </c>
      <c r="X27" s="672">
        <v>4255</v>
      </c>
      <c r="Y27" s="672">
        <v>399</v>
      </c>
      <c r="Z27" s="250"/>
      <c r="AA27" s="251"/>
    </row>
    <row r="28" spans="1:27" ht="23.25" customHeight="1">
      <c r="A28" s="62"/>
      <c r="B28" s="239" t="s">
        <v>261</v>
      </c>
      <c r="C28" s="671"/>
      <c r="D28" s="672">
        <v>11284</v>
      </c>
      <c r="E28" s="672">
        <v>0</v>
      </c>
      <c r="F28" s="672">
        <v>0</v>
      </c>
      <c r="G28" s="672">
        <v>11284</v>
      </c>
      <c r="H28" s="672">
        <v>2035</v>
      </c>
      <c r="I28" s="672">
        <v>1796</v>
      </c>
      <c r="J28" s="673">
        <v>254</v>
      </c>
      <c r="K28" s="672">
        <v>34989</v>
      </c>
      <c r="L28" s="672">
        <v>17471</v>
      </c>
      <c r="M28" s="672">
        <v>775</v>
      </c>
      <c r="N28" s="672">
        <v>4327</v>
      </c>
      <c r="O28" s="672">
        <v>22573</v>
      </c>
      <c r="P28" s="672">
        <v>0</v>
      </c>
      <c r="Q28" s="672">
        <v>0</v>
      </c>
      <c r="R28" s="672">
        <v>22573</v>
      </c>
      <c r="S28" s="672">
        <v>82753</v>
      </c>
      <c r="T28" s="672">
        <v>0</v>
      </c>
      <c r="U28" s="672">
        <v>0</v>
      </c>
      <c r="V28" s="672">
        <v>82753</v>
      </c>
      <c r="W28" s="672">
        <v>74567</v>
      </c>
      <c r="X28" s="672">
        <v>0</v>
      </c>
      <c r="Y28" s="672">
        <v>102</v>
      </c>
      <c r="Z28" s="250"/>
      <c r="AA28" s="423"/>
    </row>
    <row r="29" spans="1:27" ht="23.25" customHeight="1">
      <c r="A29" s="100"/>
      <c r="B29" s="227" t="s">
        <v>430</v>
      </c>
      <c r="C29" s="674"/>
      <c r="D29" s="675">
        <v>11359</v>
      </c>
      <c r="E29" s="675">
        <v>0</v>
      </c>
      <c r="F29" s="675">
        <v>0</v>
      </c>
      <c r="G29" s="675">
        <v>11359</v>
      </c>
      <c r="H29" s="675">
        <v>2350</v>
      </c>
      <c r="I29" s="675">
        <v>2199</v>
      </c>
      <c r="J29" s="676">
        <v>249</v>
      </c>
      <c r="K29" s="675">
        <v>72259</v>
      </c>
      <c r="L29" s="675">
        <v>8102</v>
      </c>
      <c r="M29" s="675">
        <v>558</v>
      </c>
      <c r="N29" s="675">
        <v>3437</v>
      </c>
      <c r="O29" s="675">
        <v>12097</v>
      </c>
      <c r="P29" s="675">
        <v>0</v>
      </c>
      <c r="Q29" s="675">
        <v>0</v>
      </c>
      <c r="R29" s="675">
        <v>12097</v>
      </c>
      <c r="S29" s="675">
        <v>43977</v>
      </c>
      <c r="T29" s="675">
        <v>0</v>
      </c>
      <c r="U29" s="675">
        <v>0</v>
      </c>
      <c r="V29" s="675">
        <v>43977</v>
      </c>
      <c r="W29" s="675">
        <v>41405</v>
      </c>
      <c r="X29" s="675">
        <v>0</v>
      </c>
      <c r="Y29" s="675" t="s">
        <v>414</v>
      </c>
      <c r="Z29" s="337"/>
      <c r="AA29" s="432"/>
    </row>
    <row r="30" spans="1:27" ht="23.25" customHeight="1">
      <c r="A30" s="905" t="s">
        <v>212</v>
      </c>
      <c r="B30" s="906"/>
      <c r="C30" s="677">
        <v>45063</v>
      </c>
      <c r="D30" s="680">
        <v>48379</v>
      </c>
      <c r="E30" s="680">
        <v>0</v>
      </c>
      <c r="F30" s="680">
        <v>0</v>
      </c>
      <c r="G30" s="680">
        <v>48379</v>
      </c>
      <c r="H30" s="680">
        <v>5926</v>
      </c>
      <c r="I30" s="680">
        <v>4640</v>
      </c>
      <c r="J30" s="681">
        <v>258</v>
      </c>
      <c r="K30" s="680" t="s">
        <v>148</v>
      </c>
      <c r="L30" s="680">
        <v>45995</v>
      </c>
      <c r="M30" s="680">
        <v>2118</v>
      </c>
      <c r="N30" s="680">
        <v>12343</v>
      </c>
      <c r="O30" s="680">
        <v>60456</v>
      </c>
      <c r="P30" s="680">
        <v>2396</v>
      </c>
      <c r="Q30" s="680">
        <v>372</v>
      </c>
      <c r="R30" s="680">
        <v>63224</v>
      </c>
      <c r="S30" s="680">
        <v>244019</v>
      </c>
      <c r="T30" s="680">
        <v>9903</v>
      </c>
      <c r="U30" s="680">
        <v>1035</v>
      </c>
      <c r="V30" s="680">
        <v>254957</v>
      </c>
      <c r="W30" s="680">
        <v>199387</v>
      </c>
      <c r="X30" s="680">
        <v>10213</v>
      </c>
      <c r="Y30" s="680">
        <v>1359</v>
      </c>
      <c r="Z30" s="667">
        <v>5.6577902048243569</v>
      </c>
      <c r="AA30" s="510"/>
    </row>
    <row r="31" spans="1:27" ht="23.25" customHeight="1">
      <c r="A31" s="905" t="s">
        <v>213</v>
      </c>
      <c r="B31" s="906"/>
      <c r="C31" s="682">
        <v>75126</v>
      </c>
      <c r="D31" s="683">
        <v>62875</v>
      </c>
      <c r="E31" s="683">
        <v>0</v>
      </c>
      <c r="F31" s="683">
        <v>0</v>
      </c>
      <c r="G31" s="683">
        <v>62875</v>
      </c>
      <c r="H31" s="683">
        <v>4783</v>
      </c>
      <c r="I31" s="683">
        <v>4090</v>
      </c>
      <c r="J31" s="684">
        <v>253</v>
      </c>
      <c r="K31" s="683" t="s">
        <v>146</v>
      </c>
      <c r="L31" s="683">
        <v>35258</v>
      </c>
      <c r="M31" s="683">
        <v>1317</v>
      </c>
      <c r="N31" s="683">
        <v>4366</v>
      </c>
      <c r="O31" s="683">
        <v>40941</v>
      </c>
      <c r="P31" s="683">
        <v>0</v>
      </c>
      <c r="Q31" s="683">
        <v>0</v>
      </c>
      <c r="R31" s="683">
        <v>40941</v>
      </c>
      <c r="S31" s="683">
        <v>175936</v>
      </c>
      <c r="T31" s="683">
        <v>0</v>
      </c>
      <c r="U31" s="683">
        <v>0</v>
      </c>
      <c r="V31" s="683">
        <v>175936</v>
      </c>
      <c r="W31" s="683">
        <v>153641</v>
      </c>
      <c r="X31" s="683">
        <v>10750</v>
      </c>
      <c r="Y31" s="683">
        <v>345</v>
      </c>
      <c r="Z31" s="337">
        <v>2.341878976652557</v>
      </c>
      <c r="AA31" s="409"/>
    </row>
    <row r="32" spans="1:27" ht="23.25" customHeight="1">
      <c r="A32" s="912" t="s">
        <v>254</v>
      </c>
      <c r="B32" s="913"/>
      <c r="C32" s="677">
        <v>74075</v>
      </c>
      <c r="D32" s="233">
        <v>34555</v>
      </c>
      <c r="E32" s="233">
        <v>0</v>
      </c>
      <c r="F32" s="233">
        <v>2660</v>
      </c>
      <c r="G32" s="233">
        <v>37215</v>
      </c>
      <c r="H32" s="233" t="s">
        <v>148</v>
      </c>
      <c r="I32" s="233" t="s">
        <v>148</v>
      </c>
      <c r="J32" s="677">
        <v>519</v>
      </c>
      <c r="K32" s="233">
        <v>88461</v>
      </c>
      <c r="L32" s="233">
        <v>60681</v>
      </c>
      <c r="M32" s="233">
        <v>2917</v>
      </c>
      <c r="N32" s="233">
        <v>15236</v>
      </c>
      <c r="O32" s="233">
        <v>78834</v>
      </c>
      <c r="P32" s="233">
        <v>0</v>
      </c>
      <c r="Q32" s="233">
        <v>13415</v>
      </c>
      <c r="R32" s="233">
        <v>92249</v>
      </c>
      <c r="S32" s="233">
        <v>244760</v>
      </c>
      <c r="T32" s="233">
        <v>0</v>
      </c>
      <c r="U32" s="233">
        <v>42524</v>
      </c>
      <c r="V32" s="233">
        <v>287284</v>
      </c>
      <c r="W32" s="233">
        <v>0</v>
      </c>
      <c r="X32" s="233">
        <v>3554</v>
      </c>
      <c r="Y32" s="233">
        <v>646</v>
      </c>
      <c r="Z32" s="667">
        <v>3.8782855214309819</v>
      </c>
      <c r="AA32" s="701"/>
    </row>
    <row r="33" spans="1:27" ht="23.25" customHeight="1">
      <c r="A33" s="62"/>
      <c r="B33" s="232" t="s">
        <v>214</v>
      </c>
      <c r="C33" s="668"/>
      <c r="D33" s="669">
        <v>32702</v>
      </c>
      <c r="E33" s="669">
        <v>0</v>
      </c>
      <c r="F33" s="669">
        <v>2660</v>
      </c>
      <c r="G33" s="669">
        <v>35362</v>
      </c>
      <c r="H33" s="669" t="s">
        <v>148</v>
      </c>
      <c r="I33" s="669" t="s">
        <v>148</v>
      </c>
      <c r="J33" s="670">
        <v>260</v>
      </c>
      <c r="K33" s="669">
        <v>88461</v>
      </c>
      <c r="L33" s="669">
        <v>57787</v>
      </c>
      <c r="M33" s="669">
        <v>2813</v>
      </c>
      <c r="N33" s="669">
        <v>13796</v>
      </c>
      <c r="O33" s="669">
        <v>74396</v>
      </c>
      <c r="P33" s="669">
        <v>0</v>
      </c>
      <c r="Q33" s="669">
        <v>13415</v>
      </c>
      <c r="R33" s="669">
        <v>87811</v>
      </c>
      <c r="S33" s="669">
        <v>230354</v>
      </c>
      <c r="T33" s="669">
        <v>0</v>
      </c>
      <c r="U33" s="669">
        <v>42524</v>
      </c>
      <c r="V33" s="669">
        <v>272878</v>
      </c>
      <c r="W33" s="669" t="s">
        <v>146</v>
      </c>
      <c r="X33" s="669">
        <v>3024</v>
      </c>
      <c r="Y33" s="669">
        <v>618</v>
      </c>
      <c r="Z33" s="307"/>
      <c r="AA33" s="251"/>
    </row>
    <row r="34" spans="1:27" ht="23.25" customHeight="1">
      <c r="A34" s="100"/>
      <c r="B34" s="227" t="s">
        <v>215</v>
      </c>
      <c r="C34" s="674"/>
      <c r="D34" s="675">
        <v>1853</v>
      </c>
      <c r="E34" s="675">
        <v>0</v>
      </c>
      <c r="F34" s="675">
        <v>0</v>
      </c>
      <c r="G34" s="675">
        <v>1853</v>
      </c>
      <c r="H34" s="675">
        <v>584</v>
      </c>
      <c r="I34" s="675" t="s">
        <v>148</v>
      </c>
      <c r="J34" s="676">
        <v>259</v>
      </c>
      <c r="K34" s="675" t="s">
        <v>148</v>
      </c>
      <c r="L34" s="675">
        <v>2894</v>
      </c>
      <c r="M34" s="675">
        <v>104</v>
      </c>
      <c r="N34" s="675">
        <v>1440</v>
      </c>
      <c r="O34" s="675">
        <v>4438</v>
      </c>
      <c r="P34" s="675">
        <v>0</v>
      </c>
      <c r="Q34" s="675">
        <v>0</v>
      </c>
      <c r="R34" s="675">
        <v>4438</v>
      </c>
      <c r="S34" s="675">
        <v>14406</v>
      </c>
      <c r="T34" s="675">
        <v>0</v>
      </c>
      <c r="U34" s="675">
        <v>0</v>
      </c>
      <c r="V34" s="675">
        <v>14406</v>
      </c>
      <c r="W34" s="675"/>
      <c r="X34" s="675">
        <v>530</v>
      </c>
      <c r="Y34" s="675">
        <v>28</v>
      </c>
      <c r="Z34" s="337"/>
      <c r="AA34" s="432"/>
    </row>
    <row r="35" spans="1:27" ht="23.25" customHeight="1">
      <c r="A35" s="905" t="s">
        <v>216</v>
      </c>
      <c r="B35" s="906"/>
      <c r="C35" s="677">
        <v>62991</v>
      </c>
      <c r="D35" s="680">
        <v>56200</v>
      </c>
      <c r="E35" s="680">
        <v>783</v>
      </c>
      <c r="F35" s="680">
        <v>0</v>
      </c>
      <c r="G35" s="680">
        <v>56983</v>
      </c>
      <c r="H35" s="680">
        <v>9337</v>
      </c>
      <c r="I35" s="680">
        <v>8826</v>
      </c>
      <c r="J35" s="681">
        <v>264</v>
      </c>
      <c r="K35" s="680">
        <v>79122</v>
      </c>
      <c r="L35" s="680">
        <v>44262</v>
      </c>
      <c r="M35" s="680">
        <v>2022</v>
      </c>
      <c r="N35" s="680">
        <v>6756</v>
      </c>
      <c r="O35" s="680">
        <v>53040</v>
      </c>
      <c r="P35" s="680">
        <v>9263</v>
      </c>
      <c r="Q35" s="680">
        <v>0</v>
      </c>
      <c r="R35" s="680">
        <v>62303</v>
      </c>
      <c r="S35" s="680">
        <v>250058</v>
      </c>
      <c r="T35" s="680">
        <v>35490</v>
      </c>
      <c r="U35" s="680">
        <v>0</v>
      </c>
      <c r="V35" s="680">
        <v>285548</v>
      </c>
      <c r="W35" s="680">
        <v>261990</v>
      </c>
      <c r="X35" s="680">
        <v>7498</v>
      </c>
      <c r="Y35" s="680">
        <v>699</v>
      </c>
      <c r="Z35" s="667">
        <v>4.5331555301551019</v>
      </c>
      <c r="AA35" s="231"/>
    </row>
    <row r="36" spans="1:27" ht="23.25" customHeight="1">
      <c r="A36" s="905" t="s">
        <v>217</v>
      </c>
      <c r="B36" s="906"/>
      <c r="C36" s="682">
        <v>47095</v>
      </c>
      <c r="D36" s="675">
        <v>40177</v>
      </c>
      <c r="E36" s="675">
        <v>0</v>
      </c>
      <c r="F36" s="675">
        <v>0</v>
      </c>
      <c r="G36" s="675">
        <v>40177</v>
      </c>
      <c r="H36" s="675">
        <v>9642</v>
      </c>
      <c r="I36" s="675">
        <v>8759</v>
      </c>
      <c r="J36" s="676">
        <v>250</v>
      </c>
      <c r="K36" s="675">
        <v>48045</v>
      </c>
      <c r="L36" s="675">
        <v>28138</v>
      </c>
      <c r="M36" s="675">
        <v>2025</v>
      </c>
      <c r="N36" s="675">
        <v>7642</v>
      </c>
      <c r="O36" s="675">
        <v>37805</v>
      </c>
      <c r="P36" s="675">
        <v>0</v>
      </c>
      <c r="Q36" s="675">
        <v>0</v>
      </c>
      <c r="R36" s="675">
        <v>37805</v>
      </c>
      <c r="S36" s="675">
        <v>166851</v>
      </c>
      <c r="T36" s="675">
        <v>0</v>
      </c>
      <c r="U36" s="675">
        <v>0</v>
      </c>
      <c r="V36" s="675">
        <v>166851</v>
      </c>
      <c r="W36" s="675">
        <v>154509</v>
      </c>
      <c r="X36" s="675">
        <v>2654</v>
      </c>
      <c r="Y36" s="675">
        <v>213</v>
      </c>
      <c r="Z36" s="337">
        <v>3.542860176239516</v>
      </c>
      <c r="AA36" s="295"/>
    </row>
    <row r="37" spans="1:27" ht="23.25" customHeight="1">
      <c r="A37" s="912" t="s">
        <v>255</v>
      </c>
      <c r="B37" s="913"/>
      <c r="C37" s="677">
        <v>54512</v>
      </c>
      <c r="D37" s="233">
        <v>26030</v>
      </c>
      <c r="E37" s="233">
        <v>0</v>
      </c>
      <c r="F37" s="233">
        <v>0</v>
      </c>
      <c r="G37" s="233">
        <v>26030</v>
      </c>
      <c r="H37" s="233">
        <v>26030</v>
      </c>
      <c r="I37" s="233">
        <v>24202</v>
      </c>
      <c r="J37" s="677">
        <v>535</v>
      </c>
      <c r="K37" s="233">
        <v>52593</v>
      </c>
      <c r="L37" s="233">
        <v>33777</v>
      </c>
      <c r="M37" s="233">
        <v>1236</v>
      </c>
      <c r="N37" s="233">
        <v>6385</v>
      </c>
      <c r="O37" s="233">
        <v>41398</v>
      </c>
      <c r="P37" s="233">
        <v>0</v>
      </c>
      <c r="Q37" s="233">
        <v>0</v>
      </c>
      <c r="R37" s="233">
        <v>41398</v>
      </c>
      <c r="S37" s="233">
        <v>143736</v>
      </c>
      <c r="T37" s="233">
        <v>0</v>
      </c>
      <c r="U37" s="233">
        <v>0</v>
      </c>
      <c r="V37" s="233">
        <v>143736</v>
      </c>
      <c r="W37" s="233">
        <v>136374</v>
      </c>
      <c r="X37" s="233">
        <v>2022</v>
      </c>
      <c r="Y37" s="233">
        <v>329</v>
      </c>
      <c r="Z37" s="667">
        <v>2.636777223363663</v>
      </c>
      <c r="AA37" s="236"/>
    </row>
    <row r="38" spans="1:27" ht="23.25" customHeight="1">
      <c r="A38" s="62"/>
      <c r="B38" s="232" t="s">
        <v>218</v>
      </c>
      <c r="C38" s="668"/>
      <c r="D38" s="669">
        <v>15180</v>
      </c>
      <c r="E38" s="669">
        <v>0</v>
      </c>
      <c r="F38" s="669">
        <v>0</v>
      </c>
      <c r="G38" s="669">
        <v>15180</v>
      </c>
      <c r="H38" s="669">
        <v>15180</v>
      </c>
      <c r="I38" s="669">
        <v>13817</v>
      </c>
      <c r="J38" s="670">
        <v>261</v>
      </c>
      <c r="K38" s="669">
        <v>31398</v>
      </c>
      <c r="L38" s="669">
        <v>19689</v>
      </c>
      <c r="M38" s="669">
        <v>789</v>
      </c>
      <c r="N38" s="669">
        <v>3088</v>
      </c>
      <c r="O38" s="669">
        <v>23566</v>
      </c>
      <c r="P38" s="669">
        <v>0</v>
      </c>
      <c r="Q38" s="669">
        <v>0</v>
      </c>
      <c r="R38" s="669">
        <v>23566</v>
      </c>
      <c r="S38" s="669">
        <v>79904</v>
      </c>
      <c r="T38" s="669">
        <v>0</v>
      </c>
      <c r="U38" s="669">
        <v>0</v>
      </c>
      <c r="V38" s="669">
        <v>79904</v>
      </c>
      <c r="W38" s="669">
        <v>74335</v>
      </c>
      <c r="X38" s="669">
        <v>874</v>
      </c>
      <c r="Y38" s="669">
        <v>154</v>
      </c>
      <c r="Z38" s="307"/>
      <c r="AA38" s="700"/>
    </row>
    <row r="39" spans="1:27" ht="23.25" customHeight="1">
      <c r="A39" s="100"/>
      <c r="B39" s="227" t="s">
        <v>317</v>
      </c>
      <c r="C39" s="674"/>
      <c r="D39" s="675">
        <v>10850</v>
      </c>
      <c r="E39" s="675">
        <v>0</v>
      </c>
      <c r="F39" s="675">
        <v>0</v>
      </c>
      <c r="G39" s="675">
        <v>10850</v>
      </c>
      <c r="H39" s="675">
        <v>10850</v>
      </c>
      <c r="I39" s="675">
        <v>10385</v>
      </c>
      <c r="J39" s="676">
        <v>274</v>
      </c>
      <c r="K39" s="675">
        <v>21195</v>
      </c>
      <c r="L39" s="675">
        <v>14088</v>
      </c>
      <c r="M39" s="675">
        <v>447</v>
      </c>
      <c r="N39" s="675">
        <v>3297</v>
      </c>
      <c r="O39" s="675">
        <v>17832</v>
      </c>
      <c r="P39" s="675">
        <v>0</v>
      </c>
      <c r="Q39" s="675">
        <v>0</v>
      </c>
      <c r="R39" s="675">
        <v>17832</v>
      </c>
      <c r="S39" s="675">
        <v>63832</v>
      </c>
      <c r="T39" s="675">
        <v>0</v>
      </c>
      <c r="U39" s="675">
        <v>0</v>
      </c>
      <c r="V39" s="675">
        <v>63832</v>
      </c>
      <c r="W39" s="675">
        <v>62039</v>
      </c>
      <c r="X39" s="675">
        <v>1148</v>
      </c>
      <c r="Y39" s="675">
        <v>175</v>
      </c>
      <c r="Z39" s="685"/>
      <c r="AA39" s="295"/>
    </row>
    <row r="40" spans="1:27" ht="23.25" customHeight="1">
      <c r="A40" s="912" t="s">
        <v>256</v>
      </c>
      <c r="B40" s="913"/>
      <c r="C40" s="677">
        <v>49433</v>
      </c>
      <c r="D40" s="233">
        <v>18296</v>
      </c>
      <c r="E40" s="233">
        <v>0</v>
      </c>
      <c r="F40" s="233">
        <v>0</v>
      </c>
      <c r="G40" s="233">
        <v>18296</v>
      </c>
      <c r="H40" s="233">
        <v>9218</v>
      </c>
      <c r="I40" s="233">
        <v>5905</v>
      </c>
      <c r="J40" s="677">
        <v>512</v>
      </c>
      <c r="K40" s="233">
        <v>200063</v>
      </c>
      <c r="L40" s="233">
        <v>34835</v>
      </c>
      <c r="M40" s="233">
        <v>2805</v>
      </c>
      <c r="N40" s="233">
        <v>8987</v>
      </c>
      <c r="O40" s="233">
        <v>46627</v>
      </c>
      <c r="P40" s="233">
        <v>0</v>
      </c>
      <c r="Q40" s="233">
        <v>0</v>
      </c>
      <c r="R40" s="233">
        <v>46627</v>
      </c>
      <c r="S40" s="233">
        <v>321687</v>
      </c>
      <c r="T40" s="233">
        <v>0</v>
      </c>
      <c r="U40" s="233">
        <v>0</v>
      </c>
      <c r="V40" s="233">
        <v>321687</v>
      </c>
      <c r="W40" s="233">
        <v>128432</v>
      </c>
      <c r="X40" s="233">
        <v>17273</v>
      </c>
      <c r="Y40" s="233">
        <v>610</v>
      </c>
      <c r="Z40" s="667">
        <v>6.5075354520259747</v>
      </c>
      <c r="AA40" s="701"/>
    </row>
    <row r="41" spans="1:27" ht="23.25" customHeight="1">
      <c r="A41" s="62"/>
      <c r="B41" s="232" t="s">
        <v>219</v>
      </c>
      <c r="C41" s="668"/>
      <c r="D41" s="669">
        <v>6604</v>
      </c>
      <c r="E41" s="669"/>
      <c r="F41" s="669"/>
      <c r="G41" s="669">
        <v>6604</v>
      </c>
      <c r="H41" s="669">
        <v>4538</v>
      </c>
      <c r="I41" s="669">
        <v>3117</v>
      </c>
      <c r="J41" s="670">
        <v>256</v>
      </c>
      <c r="K41" s="669">
        <v>67187</v>
      </c>
      <c r="L41" s="669">
        <v>25805</v>
      </c>
      <c r="M41" s="669">
        <v>2274</v>
      </c>
      <c r="N41" s="669">
        <v>6856</v>
      </c>
      <c r="O41" s="669">
        <v>34935</v>
      </c>
      <c r="P41" s="669"/>
      <c r="Q41" s="669"/>
      <c r="R41" s="669">
        <v>34935</v>
      </c>
      <c r="S41" s="669">
        <v>195204</v>
      </c>
      <c r="T41" s="669">
        <v>0</v>
      </c>
      <c r="U41" s="669">
        <v>0</v>
      </c>
      <c r="V41" s="669">
        <v>195204</v>
      </c>
      <c r="W41" s="669">
        <v>128432</v>
      </c>
      <c r="X41" s="669">
        <v>9231</v>
      </c>
      <c r="Y41" s="669">
        <v>296</v>
      </c>
      <c r="Z41" s="307"/>
      <c r="AA41" s="251"/>
    </row>
    <row r="42" spans="1:27" ht="23.25" customHeight="1">
      <c r="A42" s="100"/>
      <c r="B42" s="227" t="s">
        <v>220</v>
      </c>
      <c r="C42" s="674"/>
      <c r="D42" s="675">
        <v>11692</v>
      </c>
      <c r="E42" s="675"/>
      <c r="F42" s="675"/>
      <c r="G42" s="675">
        <v>11692</v>
      </c>
      <c r="H42" s="675">
        <v>4680</v>
      </c>
      <c r="I42" s="675">
        <v>2788</v>
      </c>
      <c r="J42" s="676">
        <v>256</v>
      </c>
      <c r="K42" s="675">
        <v>132876</v>
      </c>
      <c r="L42" s="675">
        <v>9030</v>
      </c>
      <c r="M42" s="675">
        <v>531</v>
      </c>
      <c r="N42" s="675">
        <v>2131</v>
      </c>
      <c r="O42" s="675">
        <v>11692</v>
      </c>
      <c r="P42" s="675"/>
      <c r="Q42" s="675"/>
      <c r="R42" s="675">
        <v>11692</v>
      </c>
      <c r="S42" s="675">
        <v>126483</v>
      </c>
      <c r="T42" s="675">
        <v>0</v>
      </c>
      <c r="U42" s="675">
        <v>0</v>
      </c>
      <c r="V42" s="675">
        <v>126483</v>
      </c>
      <c r="W42" s="675"/>
      <c r="X42" s="675">
        <v>8042</v>
      </c>
      <c r="Y42" s="675">
        <v>314</v>
      </c>
      <c r="Z42" s="337"/>
      <c r="AA42" s="295"/>
    </row>
    <row r="43" spans="1:27" ht="23.25" customHeight="1">
      <c r="A43" s="915" t="s">
        <v>222</v>
      </c>
      <c r="B43" s="915"/>
      <c r="C43" s="664">
        <v>21877</v>
      </c>
      <c r="D43" s="680">
        <v>23417</v>
      </c>
      <c r="E43" s="680"/>
      <c r="F43" s="680"/>
      <c r="G43" s="680">
        <v>23417</v>
      </c>
      <c r="H43" s="680">
        <v>3693</v>
      </c>
      <c r="I43" s="680">
        <v>2650</v>
      </c>
      <c r="J43" s="681">
        <v>238</v>
      </c>
      <c r="K43" s="680" t="s">
        <v>148</v>
      </c>
      <c r="L43" s="680">
        <v>24846</v>
      </c>
      <c r="M43" s="680">
        <v>1665</v>
      </c>
      <c r="N43" s="680">
        <v>7646</v>
      </c>
      <c r="O43" s="680">
        <v>34157</v>
      </c>
      <c r="P43" s="680"/>
      <c r="Q43" s="680"/>
      <c r="R43" s="680">
        <v>34157</v>
      </c>
      <c r="S43" s="680">
        <v>147520</v>
      </c>
      <c r="T43" s="680">
        <v>0</v>
      </c>
      <c r="U43" s="680">
        <v>0</v>
      </c>
      <c r="V43" s="680">
        <v>147520</v>
      </c>
      <c r="W43" s="680">
        <v>101492</v>
      </c>
      <c r="X43" s="680">
        <v>8359</v>
      </c>
      <c r="Y43" s="680">
        <v>227</v>
      </c>
      <c r="Z43" s="667">
        <v>6.7431549115509437</v>
      </c>
      <c r="AA43" s="231"/>
    </row>
    <row r="44" spans="1:27" ht="23.25" customHeight="1">
      <c r="A44" s="916" t="s">
        <v>291</v>
      </c>
      <c r="B44" s="916"/>
      <c r="C44" s="664">
        <v>1114</v>
      </c>
      <c r="D44" s="672">
        <v>761</v>
      </c>
      <c r="E44" s="672"/>
      <c r="F44" s="672"/>
      <c r="G44" s="672">
        <v>761</v>
      </c>
      <c r="H44" s="672">
        <v>761</v>
      </c>
      <c r="I44" s="672">
        <v>495</v>
      </c>
      <c r="J44" s="673">
        <v>235</v>
      </c>
      <c r="K44" s="672">
        <v>5271</v>
      </c>
      <c r="L44" s="672">
        <v>6075</v>
      </c>
      <c r="M44" s="672"/>
      <c r="N44" s="672"/>
      <c r="O44" s="672">
        <v>6075</v>
      </c>
      <c r="P44" s="672"/>
      <c r="Q44" s="672"/>
      <c r="R44" s="672">
        <v>6075</v>
      </c>
      <c r="S44" s="672">
        <v>6075</v>
      </c>
      <c r="T44" s="672">
        <v>0</v>
      </c>
      <c r="U44" s="672">
        <v>0</v>
      </c>
      <c r="V44" s="672">
        <v>6075</v>
      </c>
      <c r="W44" s="672">
        <v>5852</v>
      </c>
      <c r="X44" s="672">
        <v>251</v>
      </c>
      <c r="Y44" s="672">
        <v>5</v>
      </c>
      <c r="Z44" s="250">
        <v>5.4533213644524237</v>
      </c>
      <c r="AA44" s="251"/>
    </row>
    <row r="45" spans="1:27" ht="23.25" customHeight="1">
      <c r="A45" s="916" t="s">
        <v>224</v>
      </c>
      <c r="B45" s="916"/>
      <c r="C45" s="664">
        <v>1615</v>
      </c>
      <c r="D45" s="672">
        <v>1294</v>
      </c>
      <c r="E45" s="672"/>
      <c r="F45" s="672"/>
      <c r="G45" s="672">
        <v>1294</v>
      </c>
      <c r="H45" s="672">
        <v>621</v>
      </c>
      <c r="I45" s="672">
        <v>621</v>
      </c>
      <c r="J45" s="673">
        <v>212</v>
      </c>
      <c r="K45" s="672">
        <v>550</v>
      </c>
      <c r="L45" s="672">
        <v>451</v>
      </c>
      <c r="M45" s="672">
        <v>16</v>
      </c>
      <c r="N45" s="672">
        <v>83</v>
      </c>
      <c r="O45" s="672">
        <v>550</v>
      </c>
      <c r="P45" s="672"/>
      <c r="Q45" s="672"/>
      <c r="R45" s="672">
        <v>550</v>
      </c>
      <c r="S45" s="672">
        <v>1802</v>
      </c>
      <c r="T45" s="672">
        <v>0</v>
      </c>
      <c r="U45" s="672">
        <v>0</v>
      </c>
      <c r="V45" s="672">
        <v>1802</v>
      </c>
      <c r="W45" s="672">
        <v>1802</v>
      </c>
      <c r="X45" s="672">
        <v>0</v>
      </c>
      <c r="Y45" s="672">
        <v>0</v>
      </c>
      <c r="Z45" s="250">
        <v>1.1157894736842104</v>
      </c>
      <c r="AA45" s="251"/>
    </row>
    <row r="46" spans="1:27" ht="23.25" customHeight="1">
      <c r="A46" s="916" t="s">
        <v>228</v>
      </c>
      <c r="B46" s="916"/>
      <c r="C46" s="664">
        <v>12386</v>
      </c>
      <c r="D46" s="672">
        <v>9926</v>
      </c>
      <c r="E46" s="672">
        <v>0</v>
      </c>
      <c r="F46" s="672">
        <v>0</v>
      </c>
      <c r="G46" s="672">
        <v>9926</v>
      </c>
      <c r="H46" s="672">
        <v>1828</v>
      </c>
      <c r="I46" s="672">
        <v>1415</v>
      </c>
      <c r="J46" s="673">
        <v>250</v>
      </c>
      <c r="K46" s="672">
        <v>23253</v>
      </c>
      <c r="L46" s="672">
        <v>11690</v>
      </c>
      <c r="M46" s="672">
        <v>875</v>
      </c>
      <c r="N46" s="672">
        <v>4576</v>
      </c>
      <c r="O46" s="672">
        <v>17141</v>
      </c>
      <c r="P46" s="672">
        <v>0</v>
      </c>
      <c r="Q46" s="672">
        <v>0</v>
      </c>
      <c r="R46" s="672">
        <v>70094</v>
      </c>
      <c r="S46" s="672">
        <v>70094</v>
      </c>
      <c r="T46" s="672">
        <v>0</v>
      </c>
      <c r="U46" s="672">
        <v>0</v>
      </c>
      <c r="V46" s="672">
        <v>70094</v>
      </c>
      <c r="W46" s="672">
        <v>52641</v>
      </c>
      <c r="X46" s="672">
        <v>4359</v>
      </c>
      <c r="Y46" s="672">
        <v>254</v>
      </c>
      <c r="Z46" s="250">
        <v>5.6591312772485063</v>
      </c>
      <c r="AA46" s="251"/>
    </row>
    <row r="47" spans="1:27" ht="23.25" customHeight="1">
      <c r="A47" s="917" t="s">
        <v>288</v>
      </c>
      <c r="B47" s="918"/>
      <c r="C47" s="682">
        <v>15258</v>
      </c>
      <c r="D47" s="672">
        <v>23962</v>
      </c>
      <c r="E47" s="672">
        <v>0</v>
      </c>
      <c r="F47" s="672">
        <v>0</v>
      </c>
      <c r="G47" s="672">
        <v>23962</v>
      </c>
      <c r="H47" s="672">
        <v>3353</v>
      </c>
      <c r="I47" s="672">
        <v>1870</v>
      </c>
      <c r="J47" s="673">
        <v>259</v>
      </c>
      <c r="K47" s="672">
        <v>71003</v>
      </c>
      <c r="L47" s="672">
        <v>24658</v>
      </c>
      <c r="M47" s="672">
        <v>2061</v>
      </c>
      <c r="N47" s="672">
        <v>6286</v>
      </c>
      <c r="O47" s="672">
        <v>33005</v>
      </c>
      <c r="P47" s="672">
        <v>0</v>
      </c>
      <c r="Q47" s="672">
        <v>0</v>
      </c>
      <c r="R47" s="672">
        <v>33005</v>
      </c>
      <c r="S47" s="672">
        <v>120019</v>
      </c>
      <c r="T47" s="672">
        <v>0</v>
      </c>
      <c r="U47" s="672">
        <v>0</v>
      </c>
      <c r="V47" s="672">
        <v>120019</v>
      </c>
      <c r="W47" s="672">
        <v>68796</v>
      </c>
      <c r="X47" s="672">
        <v>3434</v>
      </c>
      <c r="Y47" s="672">
        <v>399</v>
      </c>
      <c r="Z47" s="250">
        <v>2.3485705340195291</v>
      </c>
      <c r="AA47" s="397"/>
    </row>
    <row r="48" spans="1:27" ht="23.25" customHeight="1">
      <c r="A48" s="919" t="s">
        <v>233</v>
      </c>
      <c r="B48" s="920"/>
      <c r="C48" s="664">
        <v>6075</v>
      </c>
      <c r="D48" s="680">
        <v>13851</v>
      </c>
      <c r="E48" s="680">
        <v>0</v>
      </c>
      <c r="F48" s="680">
        <v>0</v>
      </c>
      <c r="G48" s="680">
        <v>13851</v>
      </c>
      <c r="H48" s="680">
        <v>702</v>
      </c>
      <c r="I48" s="680">
        <v>346</v>
      </c>
      <c r="J48" s="681">
        <v>228</v>
      </c>
      <c r="K48" s="680">
        <v>15651</v>
      </c>
      <c r="L48" s="680">
        <v>659</v>
      </c>
      <c r="M48" s="680">
        <v>19</v>
      </c>
      <c r="N48" s="680">
        <v>24</v>
      </c>
      <c r="O48" s="680">
        <v>702</v>
      </c>
      <c r="P48" s="680">
        <v>0</v>
      </c>
      <c r="Q48" s="680">
        <v>0</v>
      </c>
      <c r="R48" s="680">
        <v>702</v>
      </c>
      <c r="S48" s="680">
        <v>18910</v>
      </c>
      <c r="T48" s="680">
        <v>0</v>
      </c>
      <c r="U48" s="680">
        <v>0</v>
      </c>
      <c r="V48" s="680">
        <v>18910</v>
      </c>
      <c r="W48" s="680">
        <v>10381</v>
      </c>
      <c r="X48" s="680">
        <v>302</v>
      </c>
      <c r="Y48" s="680">
        <v>0</v>
      </c>
      <c r="Z48" s="667">
        <v>3.1127572016460907</v>
      </c>
      <c r="AA48" s="512"/>
    </row>
    <row r="49" spans="1:27" ht="23.25" customHeight="1">
      <c r="A49" s="905" t="s">
        <v>225</v>
      </c>
      <c r="B49" s="906"/>
      <c r="C49" s="664">
        <v>35949</v>
      </c>
      <c r="D49" s="672">
        <v>43821</v>
      </c>
      <c r="E49" s="672">
        <v>0</v>
      </c>
      <c r="F49" s="672">
        <v>0</v>
      </c>
      <c r="G49" s="672">
        <v>43821</v>
      </c>
      <c r="H49" s="672">
        <v>4106</v>
      </c>
      <c r="I49" s="672">
        <v>2895</v>
      </c>
      <c r="J49" s="673">
        <v>235</v>
      </c>
      <c r="K49" s="672">
        <v>90404</v>
      </c>
      <c r="L49" s="672">
        <v>32374</v>
      </c>
      <c r="M49" s="672">
        <v>1569</v>
      </c>
      <c r="N49" s="672">
        <v>4316</v>
      </c>
      <c r="O49" s="672">
        <v>38259</v>
      </c>
      <c r="P49" s="672">
        <v>0</v>
      </c>
      <c r="Q49" s="672">
        <v>0</v>
      </c>
      <c r="R49" s="672">
        <v>38259</v>
      </c>
      <c r="S49" s="672">
        <v>213765</v>
      </c>
      <c r="T49" s="672">
        <v>0</v>
      </c>
      <c r="U49" s="672">
        <v>0</v>
      </c>
      <c r="V49" s="672">
        <v>213765</v>
      </c>
      <c r="W49" s="672">
        <v>146439</v>
      </c>
      <c r="X49" s="672">
        <v>2393</v>
      </c>
      <c r="Y49" s="672">
        <v>388</v>
      </c>
      <c r="Z49" s="250">
        <v>5.9463406492531083</v>
      </c>
      <c r="AA49" s="251"/>
    </row>
    <row r="50" spans="1:27" ht="23.25" customHeight="1">
      <c r="A50" s="905" t="s">
        <v>226</v>
      </c>
      <c r="B50" s="906"/>
      <c r="C50" s="664">
        <v>10756</v>
      </c>
      <c r="D50" s="672">
        <v>11659</v>
      </c>
      <c r="E50" s="672">
        <v>0</v>
      </c>
      <c r="F50" s="672">
        <v>0</v>
      </c>
      <c r="G50" s="672">
        <v>11659</v>
      </c>
      <c r="H50" s="672">
        <v>1376</v>
      </c>
      <c r="I50" s="672">
        <v>1022</v>
      </c>
      <c r="J50" s="673">
        <v>244</v>
      </c>
      <c r="K50" s="672">
        <v>29361</v>
      </c>
      <c r="L50" s="672">
        <v>9280</v>
      </c>
      <c r="M50" s="672">
        <v>410</v>
      </c>
      <c r="N50" s="672">
        <v>3206</v>
      </c>
      <c r="O50" s="672">
        <v>12896</v>
      </c>
      <c r="P50" s="672">
        <v>0</v>
      </c>
      <c r="Q50" s="672">
        <v>0</v>
      </c>
      <c r="R50" s="672">
        <v>12896</v>
      </c>
      <c r="S50" s="672">
        <v>40860</v>
      </c>
      <c r="T50" s="672">
        <v>0</v>
      </c>
      <c r="U50" s="672">
        <v>0</v>
      </c>
      <c r="V50" s="672">
        <v>40860</v>
      </c>
      <c r="W50" s="672">
        <v>31094</v>
      </c>
      <c r="X50" s="672">
        <v>726</v>
      </c>
      <c r="Y50" s="672">
        <v>59</v>
      </c>
      <c r="Z50" s="250">
        <v>3.7988099665303086</v>
      </c>
      <c r="AA50" s="251"/>
    </row>
    <row r="51" spans="1:27" ht="23.25" customHeight="1">
      <c r="A51" s="905" t="s">
        <v>229</v>
      </c>
      <c r="B51" s="906"/>
      <c r="C51" s="664">
        <v>10829</v>
      </c>
      <c r="D51" s="672">
        <v>5529</v>
      </c>
      <c r="E51" s="672">
        <v>0</v>
      </c>
      <c r="F51" s="672">
        <v>0</v>
      </c>
      <c r="G51" s="672">
        <v>5529</v>
      </c>
      <c r="H51" s="672">
        <v>4682</v>
      </c>
      <c r="I51" s="672">
        <v>3819</v>
      </c>
      <c r="J51" s="673">
        <v>275</v>
      </c>
      <c r="K51" s="672">
        <v>19234</v>
      </c>
      <c r="L51" s="672">
        <v>5538</v>
      </c>
      <c r="M51" s="672">
        <v>314</v>
      </c>
      <c r="N51" s="672">
        <v>1074</v>
      </c>
      <c r="O51" s="672">
        <v>6926</v>
      </c>
      <c r="P51" s="672">
        <v>0</v>
      </c>
      <c r="Q51" s="672">
        <v>0</v>
      </c>
      <c r="R51" s="672">
        <v>6926</v>
      </c>
      <c r="S51" s="672">
        <v>33650</v>
      </c>
      <c r="T51" s="672">
        <v>0</v>
      </c>
      <c r="U51" s="672">
        <v>0</v>
      </c>
      <c r="V51" s="672">
        <v>33650</v>
      </c>
      <c r="W51" s="672">
        <v>29871</v>
      </c>
      <c r="X51" s="672">
        <v>8342</v>
      </c>
      <c r="Y51" s="672">
        <v>40</v>
      </c>
      <c r="Z51" s="250">
        <v>3.1073968048757963</v>
      </c>
      <c r="AA51" s="251"/>
    </row>
    <row r="52" spans="1:27" ht="23.25" customHeight="1">
      <c r="A52" s="905" t="s">
        <v>227</v>
      </c>
      <c r="B52" s="906"/>
      <c r="C52" s="664">
        <v>41986</v>
      </c>
      <c r="D52" s="672">
        <v>54714</v>
      </c>
      <c r="E52" s="672">
        <v>0</v>
      </c>
      <c r="F52" s="672">
        <v>0</v>
      </c>
      <c r="G52" s="672">
        <v>54714</v>
      </c>
      <c r="H52" s="672">
        <v>21565</v>
      </c>
      <c r="I52" s="672">
        <v>15368</v>
      </c>
      <c r="J52" s="673">
        <v>189</v>
      </c>
      <c r="K52" s="672">
        <v>47099</v>
      </c>
      <c r="L52" s="672">
        <v>15475</v>
      </c>
      <c r="M52" s="672">
        <v>250</v>
      </c>
      <c r="N52" s="672">
        <v>3104</v>
      </c>
      <c r="O52" s="672">
        <v>18829</v>
      </c>
      <c r="P52" s="672">
        <v>0</v>
      </c>
      <c r="Q52" s="672">
        <v>0</v>
      </c>
      <c r="R52" s="672">
        <v>18829</v>
      </c>
      <c r="S52" s="672">
        <v>91933</v>
      </c>
      <c r="T52" s="672">
        <v>0</v>
      </c>
      <c r="U52" s="672">
        <v>0</v>
      </c>
      <c r="V52" s="672">
        <v>91933</v>
      </c>
      <c r="W52" s="672">
        <v>70051</v>
      </c>
      <c r="X52" s="672">
        <v>3328</v>
      </c>
      <c r="Y52" s="672">
        <v>151</v>
      </c>
      <c r="Z52" s="250">
        <v>2.1896108226551707</v>
      </c>
      <c r="AA52" s="251"/>
    </row>
    <row r="53" spans="1:27" ht="23.25" customHeight="1" thickBot="1">
      <c r="A53" s="907" t="s">
        <v>230</v>
      </c>
      <c r="B53" s="908"/>
      <c r="C53" s="48">
        <v>25449</v>
      </c>
      <c r="D53" s="686">
        <v>61320</v>
      </c>
      <c r="E53" s="686"/>
      <c r="F53" s="686"/>
      <c r="G53" s="686">
        <v>61320</v>
      </c>
      <c r="H53" s="686">
        <v>47230</v>
      </c>
      <c r="I53" s="686">
        <v>20899</v>
      </c>
      <c r="J53" s="687">
        <v>267</v>
      </c>
      <c r="K53" s="686">
        <v>73509</v>
      </c>
      <c r="L53" s="686">
        <v>41846</v>
      </c>
      <c r="M53" s="686">
        <v>1628</v>
      </c>
      <c r="N53" s="686">
        <v>4775</v>
      </c>
      <c r="O53" s="686">
        <v>48249</v>
      </c>
      <c r="P53" s="686">
        <v>665</v>
      </c>
      <c r="Q53" s="686"/>
      <c r="R53" s="686">
        <v>48914</v>
      </c>
      <c r="S53" s="686">
        <v>206860</v>
      </c>
      <c r="T53" s="686">
        <v>16763</v>
      </c>
      <c r="U53" s="686">
        <v>0</v>
      </c>
      <c r="V53" s="686">
        <v>223623</v>
      </c>
      <c r="W53" s="686">
        <v>104295</v>
      </c>
      <c r="X53" s="686">
        <v>24304</v>
      </c>
      <c r="Y53" s="686">
        <v>302</v>
      </c>
      <c r="Z53" s="250">
        <v>8.7871036190027105</v>
      </c>
      <c r="AA53" s="470"/>
    </row>
    <row r="54" spans="1:27" ht="23.25" customHeight="1" thickBot="1">
      <c r="A54" s="903" t="s">
        <v>158</v>
      </c>
      <c r="B54" s="904"/>
      <c r="C54" s="47">
        <f>SUM(C5,C9,C16,C19,C24,C30:C32,C35:C37,C40,C43:C47,C49:C53)</f>
        <v>1829721</v>
      </c>
      <c r="D54" s="213">
        <f>SUM(D5,D9,D16,D19,D24,D30:D32,D35:D37,D40,D43:D53)</f>
        <v>1131142</v>
      </c>
      <c r="E54" s="47">
        <f t="shared" ref="E54:Y54" si="0">SUM(E5,E9,E16,E19,E24,E30:E32,E35:E37,E40,E43:E53)</f>
        <v>783</v>
      </c>
      <c r="F54" s="47">
        <f t="shared" si="0"/>
        <v>28890</v>
      </c>
      <c r="G54" s="47">
        <f t="shared" si="0"/>
        <v>1160815</v>
      </c>
      <c r="H54" s="47">
        <f>SUM(H5,H9,H16,H19,H24,H30:H32,H35:H37,H40,H43:H53)</f>
        <v>233265</v>
      </c>
      <c r="I54" s="47">
        <f t="shared" si="0"/>
        <v>177963</v>
      </c>
      <c r="J54" s="213">
        <f t="shared" si="0"/>
        <v>13923</v>
      </c>
      <c r="K54" s="47">
        <f t="shared" si="0"/>
        <v>2116189</v>
      </c>
      <c r="L54" s="47">
        <f t="shared" si="0"/>
        <v>1422319</v>
      </c>
      <c r="M54" s="47">
        <f t="shared" si="0"/>
        <v>70593</v>
      </c>
      <c r="N54" s="47">
        <f t="shared" si="0"/>
        <v>247842</v>
      </c>
      <c r="O54" s="47">
        <f t="shared" si="0"/>
        <v>1740754</v>
      </c>
      <c r="P54" s="47">
        <f t="shared" si="0"/>
        <v>12324</v>
      </c>
      <c r="Q54" s="47">
        <f t="shared" si="0"/>
        <v>67882</v>
      </c>
      <c r="R54" s="47">
        <f t="shared" si="0"/>
        <v>1873913</v>
      </c>
      <c r="S54" s="47">
        <f t="shared" si="0"/>
        <v>7441496</v>
      </c>
      <c r="T54" s="47">
        <f t="shared" si="0"/>
        <v>62156</v>
      </c>
      <c r="U54" s="47">
        <f t="shared" si="0"/>
        <v>230923</v>
      </c>
      <c r="V54" s="47">
        <f t="shared" si="0"/>
        <v>7734575</v>
      </c>
      <c r="W54" s="47">
        <f t="shared" si="0"/>
        <v>6271746</v>
      </c>
      <c r="X54" s="47">
        <f t="shared" si="0"/>
        <v>220531</v>
      </c>
      <c r="Y54" s="47">
        <f t="shared" si="0"/>
        <v>14623</v>
      </c>
      <c r="Z54" s="111">
        <f>V54/C54</f>
        <v>4.2271881888003691</v>
      </c>
      <c r="AA54" s="114"/>
    </row>
    <row r="55" spans="1:27" ht="23.25" customHeight="1">
      <c r="A55" s="909" t="s">
        <v>231</v>
      </c>
      <c r="B55" s="910"/>
      <c r="C55" s="46"/>
      <c r="D55" s="688">
        <v>0</v>
      </c>
      <c r="E55" s="688">
        <v>0</v>
      </c>
      <c r="F55" s="688">
        <v>0</v>
      </c>
      <c r="G55" s="688">
        <v>0</v>
      </c>
      <c r="H55" s="688">
        <v>0</v>
      </c>
      <c r="I55" s="688">
        <v>0</v>
      </c>
      <c r="J55" s="689">
        <v>242</v>
      </c>
      <c r="K55" s="688">
        <v>526</v>
      </c>
      <c r="L55" s="688">
        <v>202</v>
      </c>
      <c r="M55" s="688">
        <v>0</v>
      </c>
      <c r="N55" s="688">
        <v>0</v>
      </c>
      <c r="O55" s="688">
        <v>202</v>
      </c>
      <c r="P55" s="688">
        <v>0</v>
      </c>
      <c r="Q55" s="688">
        <v>0</v>
      </c>
      <c r="R55" s="688">
        <v>202</v>
      </c>
      <c r="S55" s="459">
        <v>380</v>
      </c>
      <c r="T55" s="459">
        <v>0</v>
      </c>
      <c r="U55" s="459">
        <v>0</v>
      </c>
      <c r="V55" s="459">
        <v>380</v>
      </c>
      <c r="W55" s="459">
        <v>380</v>
      </c>
      <c r="X55" s="459">
        <v>0</v>
      </c>
      <c r="Y55" s="459">
        <v>0</v>
      </c>
      <c r="Z55" s="459"/>
      <c r="AA55" s="460"/>
    </row>
    <row r="56" spans="1:27" ht="23.25" customHeight="1">
      <c r="A56" s="905" t="s">
        <v>232</v>
      </c>
      <c r="B56" s="914"/>
      <c r="C56" s="46"/>
      <c r="D56" s="690">
        <v>611</v>
      </c>
      <c r="E56" s="690"/>
      <c r="F56" s="690"/>
      <c r="G56" s="690">
        <v>611</v>
      </c>
      <c r="H56" s="690"/>
      <c r="I56" s="690"/>
      <c r="J56" s="691"/>
      <c r="K56" s="690"/>
      <c r="L56" s="690">
        <v>36211</v>
      </c>
      <c r="M56" s="690"/>
      <c r="N56" s="690"/>
      <c r="O56" s="690">
        <v>36211</v>
      </c>
      <c r="P56" s="690"/>
      <c r="Q56" s="690"/>
      <c r="R56" s="690">
        <v>36211</v>
      </c>
      <c r="S56" s="690">
        <v>36211</v>
      </c>
      <c r="T56" s="690">
        <v>0</v>
      </c>
      <c r="U56" s="690">
        <v>0</v>
      </c>
      <c r="V56" s="690">
        <v>36211</v>
      </c>
      <c r="W56" s="690"/>
      <c r="X56" s="690">
        <v>0</v>
      </c>
      <c r="Y56" s="690">
        <v>10454</v>
      </c>
      <c r="Z56" s="250"/>
      <c r="AA56" s="251"/>
    </row>
    <row r="57" spans="1:27" ht="23.25" customHeight="1" thickBot="1">
      <c r="A57" s="907" t="s">
        <v>184</v>
      </c>
      <c r="B57" s="911"/>
      <c r="C57" s="664">
        <v>1930002</v>
      </c>
      <c r="D57" s="692">
        <v>138434</v>
      </c>
      <c r="E57" s="692"/>
      <c r="F57" s="692"/>
      <c r="G57" s="692">
        <v>138434</v>
      </c>
      <c r="H57" s="692">
        <v>1541</v>
      </c>
      <c r="I57" s="692"/>
      <c r="J57" s="693">
        <v>242</v>
      </c>
      <c r="K57" s="692">
        <v>121315</v>
      </c>
      <c r="L57" s="692">
        <v>43460</v>
      </c>
      <c r="M57" s="692">
        <v>745</v>
      </c>
      <c r="N57" s="692">
        <v>1885</v>
      </c>
      <c r="O57" s="692">
        <v>46090</v>
      </c>
      <c r="P57" s="692"/>
      <c r="Q57" s="692"/>
      <c r="R57" s="692">
        <v>46090</v>
      </c>
      <c r="S57" s="692">
        <v>220623</v>
      </c>
      <c r="T57" s="692">
        <v>0</v>
      </c>
      <c r="U57" s="692">
        <v>0</v>
      </c>
      <c r="V57" s="692">
        <v>220623</v>
      </c>
      <c r="W57" s="692"/>
      <c r="X57" s="692">
        <v>32303</v>
      </c>
      <c r="Y57" s="692">
        <v>10567</v>
      </c>
      <c r="Z57" s="250">
        <f>V57/C57</f>
        <v>0.11431231677480128</v>
      </c>
      <c r="AA57" s="470"/>
    </row>
    <row r="58" spans="1:27" ht="23.25" customHeight="1" thickBot="1">
      <c r="A58" s="903" t="s">
        <v>158</v>
      </c>
      <c r="B58" s="904"/>
      <c r="C58" s="47"/>
      <c r="D58" s="47">
        <f>SUM(D55:D57)</f>
        <v>139045</v>
      </c>
      <c r="E58" s="47">
        <f t="shared" ref="E58:Y58" si="1">SUM(E55:E57)</f>
        <v>0</v>
      </c>
      <c r="F58" s="47">
        <f t="shared" si="1"/>
        <v>0</v>
      </c>
      <c r="G58" s="47">
        <f t="shared" si="1"/>
        <v>139045</v>
      </c>
      <c r="H58" s="47">
        <f>SUM(H55:H57)</f>
        <v>1541</v>
      </c>
      <c r="I58" s="47">
        <f t="shared" si="1"/>
        <v>0</v>
      </c>
      <c r="J58" s="213">
        <f t="shared" si="1"/>
        <v>484</v>
      </c>
      <c r="K58" s="47">
        <f t="shared" si="1"/>
        <v>121841</v>
      </c>
      <c r="L58" s="47">
        <f t="shared" si="1"/>
        <v>79873</v>
      </c>
      <c r="M58" s="47">
        <f t="shared" si="1"/>
        <v>745</v>
      </c>
      <c r="N58" s="47">
        <f t="shared" si="1"/>
        <v>1885</v>
      </c>
      <c r="O58" s="47">
        <f t="shared" si="1"/>
        <v>82503</v>
      </c>
      <c r="P58" s="47">
        <f t="shared" si="1"/>
        <v>0</v>
      </c>
      <c r="Q58" s="47">
        <f t="shared" si="1"/>
        <v>0</v>
      </c>
      <c r="R58" s="47">
        <f t="shared" si="1"/>
        <v>82503</v>
      </c>
      <c r="S58" s="47">
        <f t="shared" si="1"/>
        <v>257214</v>
      </c>
      <c r="T58" s="47">
        <f t="shared" si="1"/>
        <v>0</v>
      </c>
      <c r="U58" s="47">
        <f t="shared" si="1"/>
        <v>0</v>
      </c>
      <c r="V58" s="47">
        <f t="shared" si="1"/>
        <v>257214</v>
      </c>
      <c r="W58" s="47">
        <f t="shared" si="1"/>
        <v>380</v>
      </c>
      <c r="X58" s="47">
        <f t="shared" si="1"/>
        <v>32303</v>
      </c>
      <c r="Y58" s="47">
        <f t="shared" si="1"/>
        <v>21021</v>
      </c>
      <c r="Z58" s="111"/>
      <c r="AA58" s="114"/>
    </row>
    <row r="59" spans="1:27" ht="23.25" customHeight="1" thickBot="1">
      <c r="A59" s="903" t="s">
        <v>11</v>
      </c>
      <c r="B59" s="904"/>
      <c r="C59" s="47"/>
      <c r="D59" s="48">
        <f>D54+D58</f>
        <v>1270187</v>
      </c>
      <c r="E59" s="49">
        <f t="shared" ref="E59:Y59" si="2">E54+E58</f>
        <v>783</v>
      </c>
      <c r="F59" s="49">
        <f t="shared" si="2"/>
        <v>28890</v>
      </c>
      <c r="G59" s="48">
        <f t="shared" si="2"/>
        <v>1299860</v>
      </c>
      <c r="H59" s="48">
        <f>H54+H58</f>
        <v>234806</v>
      </c>
      <c r="I59" s="49">
        <f t="shared" si="2"/>
        <v>177963</v>
      </c>
      <c r="J59" s="48">
        <f t="shared" si="2"/>
        <v>14407</v>
      </c>
      <c r="K59" s="49">
        <f t="shared" si="2"/>
        <v>2238030</v>
      </c>
      <c r="L59" s="49">
        <f t="shared" si="2"/>
        <v>1502192</v>
      </c>
      <c r="M59" s="49">
        <f t="shared" si="2"/>
        <v>71338</v>
      </c>
      <c r="N59" s="49">
        <f t="shared" si="2"/>
        <v>249727</v>
      </c>
      <c r="O59" s="49">
        <f t="shared" si="2"/>
        <v>1823257</v>
      </c>
      <c r="P59" s="49">
        <f t="shared" si="2"/>
        <v>12324</v>
      </c>
      <c r="Q59" s="48">
        <f t="shared" si="2"/>
        <v>67882</v>
      </c>
      <c r="R59" s="48">
        <f t="shared" si="2"/>
        <v>1956416</v>
      </c>
      <c r="S59" s="48">
        <f t="shared" si="2"/>
        <v>7698710</v>
      </c>
      <c r="T59" s="48">
        <f t="shared" si="2"/>
        <v>62156</v>
      </c>
      <c r="U59" s="48">
        <f t="shared" si="2"/>
        <v>230923</v>
      </c>
      <c r="V59" s="48">
        <f t="shared" si="2"/>
        <v>7991789</v>
      </c>
      <c r="W59" s="48">
        <f t="shared" si="2"/>
        <v>6272126</v>
      </c>
      <c r="X59" s="48">
        <f t="shared" si="2"/>
        <v>252834</v>
      </c>
      <c r="Y59" s="48">
        <f t="shared" si="2"/>
        <v>35644</v>
      </c>
      <c r="Z59" s="112"/>
      <c r="AA59" s="115"/>
    </row>
    <row r="60" spans="1:27" ht="19.5" customHeight="1">
      <c r="A60" s="41" t="s">
        <v>653</v>
      </c>
    </row>
  </sheetData>
  <mergeCells count="46">
    <mergeCell ref="L2:O2"/>
    <mergeCell ref="S2:X2"/>
    <mergeCell ref="C2:C4"/>
    <mergeCell ref="K2:K4"/>
    <mergeCell ref="L3:N3"/>
    <mergeCell ref="S3:U3"/>
    <mergeCell ref="P3:P4"/>
    <mergeCell ref="Q3:Q4"/>
    <mergeCell ref="R3:R4"/>
    <mergeCell ref="A5:B5"/>
    <mergeCell ref="A9:B9"/>
    <mergeCell ref="A16:B16"/>
    <mergeCell ref="A2:B4"/>
    <mergeCell ref="J2:J3"/>
    <mergeCell ref="D3:D4"/>
    <mergeCell ref="E3:E4"/>
    <mergeCell ref="F3:F4"/>
    <mergeCell ref="G3:G4"/>
    <mergeCell ref="I3:I4"/>
    <mergeCell ref="D2:F2"/>
    <mergeCell ref="A19:B19"/>
    <mergeCell ref="A24:B24"/>
    <mergeCell ref="A30:B30"/>
    <mergeCell ref="A31:B31"/>
    <mergeCell ref="A32:B32"/>
    <mergeCell ref="A49:B49"/>
    <mergeCell ref="A50:B50"/>
    <mergeCell ref="A51:B51"/>
    <mergeCell ref="A58:B58"/>
    <mergeCell ref="A35:B35"/>
    <mergeCell ref="A36:B36"/>
    <mergeCell ref="A37:B37"/>
    <mergeCell ref="A40:B40"/>
    <mergeCell ref="A56:B56"/>
    <mergeCell ref="A43:B43"/>
    <mergeCell ref="A44:B44"/>
    <mergeCell ref="A45:B45"/>
    <mergeCell ref="A46:B46"/>
    <mergeCell ref="A47:B47"/>
    <mergeCell ref="A48:B48"/>
    <mergeCell ref="A59:B59"/>
    <mergeCell ref="A52:B52"/>
    <mergeCell ref="A53:B53"/>
    <mergeCell ref="A54:B54"/>
    <mergeCell ref="A55:B55"/>
    <mergeCell ref="A57:B5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59" firstPageNumber="28" fitToWidth="2" orientation="portrait" useFirstPageNumber="1" r:id="rId1"/>
  <headerFooter alignWithMargins="0">
    <oddFooter>&amp;C&amp;"ＭＳ 明朝,標準"&amp;18&amp;P</oddFooter>
  </headerFooter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O51"/>
  <sheetViews>
    <sheetView tabSelected="1" view="pageBreakPreview" topLeftCell="A40" zoomScale="80" zoomScaleNormal="80" zoomScaleSheetLayoutView="80" workbookViewId="0">
      <selection activeCell="J57" sqref="J57"/>
    </sheetView>
  </sheetViews>
  <sheetFormatPr defaultColWidth="9" defaultRowHeight="13.5"/>
  <cols>
    <col min="1" max="1" width="10.5" style="56" customWidth="1"/>
    <col min="2" max="2" width="10" style="41" customWidth="1"/>
    <col min="3" max="3" width="8.125" style="41" customWidth="1"/>
    <col min="4" max="6" width="7.125" style="41" customWidth="1"/>
    <col min="7" max="7" width="8.75" style="41" customWidth="1"/>
    <col min="8" max="8" width="8.125" style="41" customWidth="1"/>
    <col min="9" max="10" width="7.125" style="41" customWidth="1"/>
    <col min="11" max="11" width="8.125" style="41" customWidth="1"/>
    <col min="12" max="12" width="9.125" style="41" customWidth="1"/>
    <col min="13" max="13" width="7.125" style="41" customWidth="1"/>
    <col min="14" max="14" width="7.875" style="41" customWidth="1"/>
    <col min="15" max="20" width="7.375" style="41" customWidth="1"/>
    <col min="21" max="21" width="9.125" style="41" customWidth="1"/>
    <col min="22" max="23" width="7.5" style="41" customWidth="1"/>
    <col min="24" max="24" width="8.875" style="41" customWidth="1"/>
    <col min="25" max="25" width="8.75" style="41" customWidth="1"/>
    <col min="26" max="26" width="37.875" style="41" customWidth="1"/>
    <col min="27" max="16384" width="9" style="41"/>
  </cols>
  <sheetData>
    <row r="1" spans="1:223" ht="14.25">
      <c r="A1" s="695" t="s">
        <v>153</v>
      </c>
      <c r="Z1" s="56" t="str">
        <f>貸出サービス概況!AA1</f>
        <v>令和２年度</v>
      </c>
    </row>
    <row r="2" spans="1:223" ht="14.1" customHeight="1">
      <c r="A2" s="915" t="s">
        <v>0</v>
      </c>
      <c r="B2" s="951" t="s">
        <v>510</v>
      </c>
      <c r="C2" s="952"/>
      <c r="D2" s="952"/>
      <c r="E2" s="952"/>
      <c r="F2" s="952"/>
      <c r="G2" s="952"/>
      <c r="H2" s="952"/>
      <c r="I2" s="952"/>
      <c r="J2" s="953"/>
      <c r="K2" s="956" t="s">
        <v>512</v>
      </c>
      <c r="L2" s="957"/>
      <c r="M2" s="957"/>
      <c r="N2" s="958"/>
      <c r="O2" s="959" t="s">
        <v>87</v>
      </c>
      <c r="P2" s="960"/>
      <c r="Q2" s="959" t="s">
        <v>88</v>
      </c>
      <c r="R2" s="960"/>
      <c r="S2" s="959" t="s">
        <v>427</v>
      </c>
      <c r="T2" s="960"/>
      <c r="U2" s="956" t="s">
        <v>513</v>
      </c>
      <c r="V2" s="957"/>
      <c r="W2" s="957"/>
      <c r="X2" s="85" t="s">
        <v>24</v>
      </c>
      <c r="Y2" s="86" t="s">
        <v>514</v>
      </c>
      <c r="Z2" s="71" t="s">
        <v>89</v>
      </c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HE2" s="54"/>
      <c r="HF2" s="54"/>
      <c r="HG2" s="54"/>
      <c r="HH2" s="54"/>
      <c r="HI2" s="54"/>
      <c r="HJ2" s="54"/>
      <c r="HK2" s="54"/>
      <c r="HL2" s="54"/>
      <c r="HO2" s="68"/>
    </row>
    <row r="3" spans="1:223" ht="14.1" customHeight="1">
      <c r="A3" s="916"/>
      <c r="B3" s="961" t="s">
        <v>90</v>
      </c>
      <c r="C3" s="962" t="s">
        <v>91</v>
      </c>
      <c r="D3" s="963"/>
      <c r="E3" s="963"/>
      <c r="F3" s="87" t="s">
        <v>92</v>
      </c>
      <c r="G3" s="962" t="s">
        <v>203</v>
      </c>
      <c r="H3" s="964"/>
      <c r="I3" s="962" t="s">
        <v>511</v>
      </c>
      <c r="J3" s="964"/>
      <c r="K3" s="712" t="s">
        <v>156</v>
      </c>
      <c r="L3" s="712" t="s">
        <v>509</v>
      </c>
      <c r="M3" s="88" t="s">
        <v>93</v>
      </c>
      <c r="N3" s="89" t="s">
        <v>94</v>
      </c>
      <c r="O3" s="89" t="s">
        <v>95</v>
      </c>
      <c r="P3" s="89" t="s">
        <v>96</v>
      </c>
      <c r="Q3" s="89" t="s">
        <v>95</v>
      </c>
      <c r="R3" s="89" t="s">
        <v>96</v>
      </c>
      <c r="S3" s="90" t="s">
        <v>95</v>
      </c>
      <c r="T3" s="89" t="s">
        <v>96</v>
      </c>
      <c r="U3" s="152" t="s">
        <v>507</v>
      </c>
      <c r="V3" s="91" t="s">
        <v>97</v>
      </c>
      <c r="W3" s="91" t="s">
        <v>42</v>
      </c>
      <c r="X3" s="711" t="s">
        <v>33</v>
      </c>
      <c r="Y3" s="92" t="s">
        <v>515</v>
      </c>
      <c r="Z3" s="92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HE3" s="54"/>
      <c r="HF3" s="54"/>
      <c r="HG3" s="54"/>
      <c r="HH3" s="54"/>
      <c r="HI3" s="54"/>
      <c r="HJ3" s="54"/>
      <c r="HK3" s="54"/>
      <c r="HL3" s="54"/>
      <c r="HO3" s="68"/>
    </row>
    <row r="4" spans="1:223" ht="14.1" customHeight="1">
      <c r="A4" s="938"/>
      <c r="B4" s="938"/>
      <c r="C4" s="195" t="s">
        <v>98</v>
      </c>
      <c r="D4" s="195" t="s">
        <v>99</v>
      </c>
      <c r="E4" s="195" t="s">
        <v>100</v>
      </c>
      <c r="F4" s="195" t="s">
        <v>354</v>
      </c>
      <c r="G4" s="199" t="s">
        <v>101</v>
      </c>
      <c r="H4" s="199" t="s">
        <v>102</v>
      </c>
      <c r="I4" s="199" t="s">
        <v>103</v>
      </c>
      <c r="J4" s="199" t="s">
        <v>104</v>
      </c>
      <c r="K4" s="198" t="s">
        <v>105</v>
      </c>
      <c r="L4" s="198" t="s">
        <v>106</v>
      </c>
      <c r="M4" s="713" t="s">
        <v>107</v>
      </c>
      <c r="N4" s="713" t="s">
        <v>107</v>
      </c>
      <c r="O4" s="198" t="s">
        <v>108</v>
      </c>
      <c r="P4" s="713" t="s">
        <v>107</v>
      </c>
      <c r="Q4" s="228" t="s">
        <v>108</v>
      </c>
      <c r="R4" s="713" t="s">
        <v>107</v>
      </c>
      <c r="S4" s="228" t="s">
        <v>108</v>
      </c>
      <c r="T4" s="713" t="s">
        <v>107</v>
      </c>
      <c r="U4" s="196" t="s">
        <v>508</v>
      </c>
      <c r="V4" s="195" t="s">
        <v>109</v>
      </c>
      <c r="W4" s="195" t="s">
        <v>110</v>
      </c>
      <c r="X4" s="197"/>
      <c r="Y4" s="198" t="s">
        <v>24</v>
      </c>
      <c r="Z4" s="195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HE4" s="54"/>
      <c r="HF4" s="54"/>
      <c r="HG4" s="54"/>
      <c r="HH4" s="54"/>
      <c r="HI4" s="54"/>
      <c r="HJ4" s="54"/>
      <c r="HK4" s="54"/>
      <c r="HL4" s="54"/>
      <c r="HO4" s="68"/>
    </row>
    <row r="5" spans="1:223" ht="21" customHeight="1">
      <c r="A5" s="316" t="s">
        <v>276</v>
      </c>
      <c r="B5" s="317">
        <v>2578</v>
      </c>
      <c r="C5" s="317">
        <v>1938</v>
      </c>
      <c r="D5" s="317">
        <v>569</v>
      </c>
      <c r="E5" s="317">
        <v>23</v>
      </c>
      <c r="F5" s="317">
        <v>48</v>
      </c>
      <c r="G5" s="317">
        <v>1715</v>
      </c>
      <c r="H5" s="317">
        <v>863</v>
      </c>
      <c r="I5" s="317">
        <v>5</v>
      </c>
      <c r="J5" s="317">
        <v>0</v>
      </c>
      <c r="K5" s="317">
        <v>1347</v>
      </c>
      <c r="L5" s="317">
        <v>7846</v>
      </c>
      <c r="M5" s="317">
        <v>10</v>
      </c>
      <c r="N5" s="317"/>
      <c r="O5" s="494">
        <v>254</v>
      </c>
      <c r="P5" s="494">
        <v>30</v>
      </c>
      <c r="Q5" s="494">
        <v>80</v>
      </c>
      <c r="R5" s="494">
        <v>10</v>
      </c>
      <c r="S5" s="494">
        <v>120</v>
      </c>
      <c r="T5" s="494">
        <v>10</v>
      </c>
      <c r="U5" s="317">
        <v>192544</v>
      </c>
      <c r="V5" s="317" t="s">
        <v>148</v>
      </c>
      <c r="W5" s="317">
        <v>1225</v>
      </c>
      <c r="X5" s="317">
        <v>193769</v>
      </c>
      <c r="Y5" s="317">
        <v>1151</v>
      </c>
      <c r="Z5" s="319" t="s">
        <v>609</v>
      </c>
    </row>
    <row r="6" spans="1:223" ht="21" customHeight="1">
      <c r="A6" s="266" t="s">
        <v>268</v>
      </c>
      <c r="B6" s="262">
        <v>2352</v>
      </c>
      <c r="C6" s="262">
        <v>1861</v>
      </c>
      <c r="D6" s="262">
        <v>491</v>
      </c>
      <c r="E6" s="262">
        <v>0</v>
      </c>
      <c r="F6" s="262">
        <v>0</v>
      </c>
      <c r="G6" s="262">
        <v>1550</v>
      </c>
      <c r="H6" s="262">
        <v>802</v>
      </c>
      <c r="I6" s="262">
        <v>0</v>
      </c>
      <c r="J6" s="262" t="s">
        <v>148</v>
      </c>
      <c r="K6" s="262">
        <v>12</v>
      </c>
      <c r="L6" s="262">
        <v>52</v>
      </c>
      <c r="M6" s="262">
        <v>10</v>
      </c>
      <c r="N6" s="262"/>
      <c r="O6" s="264" t="s">
        <v>401</v>
      </c>
      <c r="P6" s="262"/>
      <c r="Q6" s="264" t="s">
        <v>401</v>
      </c>
      <c r="R6" s="262"/>
      <c r="S6" s="264" t="s">
        <v>401</v>
      </c>
      <c r="T6" s="262"/>
      <c r="U6" s="262">
        <v>874</v>
      </c>
      <c r="V6" s="262" t="s">
        <v>148</v>
      </c>
      <c r="W6" s="262">
        <v>5</v>
      </c>
      <c r="X6" s="262">
        <v>879</v>
      </c>
      <c r="Y6" s="262" t="s">
        <v>148</v>
      </c>
      <c r="Z6" s="267" t="s">
        <v>609</v>
      </c>
    </row>
    <row r="7" spans="1:223" s="54" customFormat="1" ht="21" customHeight="1">
      <c r="A7" s="266" t="s">
        <v>270</v>
      </c>
      <c r="B7" s="262">
        <v>0</v>
      </c>
      <c r="C7" s="262">
        <v>0</v>
      </c>
      <c r="D7" s="262">
        <v>0</v>
      </c>
      <c r="E7" s="262">
        <v>0</v>
      </c>
      <c r="F7" s="262">
        <v>0</v>
      </c>
      <c r="G7" s="262">
        <v>0</v>
      </c>
      <c r="H7" s="262">
        <v>0</v>
      </c>
      <c r="I7" s="262">
        <v>0</v>
      </c>
      <c r="J7" s="262">
        <v>0</v>
      </c>
      <c r="K7" s="264">
        <v>0</v>
      </c>
      <c r="L7" s="262">
        <v>0</v>
      </c>
      <c r="M7" s="262">
        <v>0</v>
      </c>
      <c r="N7" s="262">
        <v>0</v>
      </c>
      <c r="O7" s="264" t="s">
        <v>401</v>
      </c>
      <c r="P7" s="262"/>
      <c r="Q7" s="264" t="s">
        <v>401</v>
      </c>
      <c r="R7" s="262"/>
      <c r="S7" s="264" t="s">
        <v>401</v>
      </c>
      <c r="T7" s="262"/>
      <c r="U7" s="262">
        <v>36514</v>
      </c>
      <c r="V7" s="262" t="s">
        <v>148</v>
      </c>
      <c r="W7" s="262" t="s">
        <v>148</v>
      </c>
      <c r="X7" s="262">
        <v>36514</v>
      </c>
      <c r="Y7" s="262" t="s">
        <v>148</v>
      </c>
      <c r="Z7" s="267"/>
    </row>
    <row r="8" spans="1:223" ht="21" customHeight="1">
      <c r="A8" s="266" t="s">
        <v>355</v>
      </c>
      <c r="B8" s="262">
        <v>3556</v>
      </c>
      <c r="C8" s="262">
        <v>3026</v>
      </c>
      <c r="D8" s="262">
        <v>529</v>
      </c>
      <c r="E8" s="262">
        <v>0</v>
      </c>
      <c r="F8" s="262">
        <v>1</v>
      </c>
      <c r="G8" s="262" t="s">
        <v>148</v>
      </c>
      <c r="H8" s="262">
        <v>3556</v>
      </c>
      <c r="I8" s="262">
        <v>0</v>
      </c>
      <c r="J8" s="262">
        <v>17</v>
      </c>
      <c r="K8" s="262">
        <v>16681</v>
      </c>
      <c r="L8" s="262">
        <v>16681</v>
      </c>
      <c r="M8" s="262">
        <v>10</v>
      </c>
      <c r="N8" s="262">
        <v>100</v>
      </c>
      <c r="O8" s="264" t="s">
        <v>401</v>
      </c>
      <c r="P8" s="262"/>
      <c r="Q8" s="264" t="s">
        <v>401</v>
      </c>
      <c r="R8" s="262"/>
      <c r="S8" s="262">
        <v>790</v>
      </c>
      <c r="T8" s="442" t="s">
        <v>610</v>
      </c>
      <c r="U8" s="262">
        <v>255924</v>
      </c>
      <c r="V8" s="262">
        <v>1994</v>
      </c>
      <c r="W8" s="262">
        <v>1073</v>
      </c>
      <c r="X8" s="262">
        <v>258991</v>
      </c>
      <c r="Y8" s="262">
        <v>1537</v>
      </c>
      <c r="Z8" s="392" t="s">
        <v>611</v>
      </c>
    </row>
    <row r="9" spans="1:223" ht="21" customHeight="1">
      <c r="A9" s="266" t="s">
        <v>356</v>
      </c>
      <c r="B9" s="262">
        <v>1155</v>
      </c>
      <c r="C9" s="262">
        <v>964</v>
      </c>
      <c r="D9" s="262">
        <v>191</v>
      </c>
      <c r="E9" s="262" t="s">
        <v>148</v>
      </c>
      <c r="F9" s="262" t="s">
        <v>148</v>
      </c>
      <c r="G9" s="262" t="s">
        <v>148</v>
      </c>
      <c r="H9" s="262">
        <v>1155</v>
      </c>
      <c r="I9" s="262">
        <v>0</v>
      </c>
      <c r="J9" s="262">
        <v>9</v>
      </c>
      <c r="K9" s="262">
        <v>79</v>
      </c>
      <c r="L9" s="262">
        <v>300</v>
      </c>
      <c r="M9" s="262">
        <v>10</v>
      </c>
      <c r="N9" s="262">
        <v>100</v>
      </c>
      <c r="O9" s="264" t="s">
        <v>401</v>
      </c>
      <c r="P9" s="262"/>
      <c r="Q9" s="264" t="s">
        <v>401</v>
      </c>
      <c r="R9" s="262"/>
      <c r="S9" s="264" t="s">
        <v>401</v>
      </c>
      <c r="T9" s="262"/>
      <c r="U9" s="262">
        <v>2064</v>
      </c>
      <c r="V9" s="262">
        <v>15</v>
      </c>
      <c r="W9" s="262">
        <v>68</v>
      </c>
      <c r="X9" s="262">
        <v>2147</v>
      </c>
      <c r="Y9" s="262">
        <v>25</v>
      </c>
      <c r="Z9" s="528"/>
    </row>
    <row r="10" spans="1:223" ht="21" customHeight="1">
      <c r="A10" s="316" t="s">
        <v>143</v>
      </c>
      <c r="B10" s="317">
        <v>675</v>
      </c>
      <c r="C10" s="317">
        <v>608</v>
      </c>
      <c r="D10" s="317">
        <v>67</v>
      </c>
      <c r="E10" s="317">
        <v>0</v>
      </c>
      <c r="F10" s="317">
        <v>0</v>
      </c>
      <c r="G10" s="317">
        <v>0</v>
      </c>
      <c r="H10" s="317">
        <v>675</v>
      </c>
      <c r="I10" s="317">
        <v>0</v>
      </c>
      <c r="J10" s="317">
        <v>2</v>
      </c>
      <c r="K10" s="317">
        <v>225</v>
      </c>
      <c r="L10" s="317">
        <v>906</v>
      </c>
      <c r="M10" s="317">
        <v>10</v>
      </c>
      <c r="N10" s="317">
        <v>100</v>
      </c>
      <c r="O10" s="318" t="s">
        <v>401</v>
      </c>
      <c r="P10" s="317" t="s">
        <v>148</v>
      </c>
      <c r="Q10" s="318" t="s">
        <v>401</v>
      </c>
      <c r="R10" s="317" t="s">
        <v>148</v>
      </c>
      <c r="S10" s="318" t="s">
        <v>401</v>
      </c>
      <c r="T10" s="317" t="s">
        <v>148</v>
      </c>
      <c r="U10" s="317">
        <v>3832</v>
      </c>
      <c r="V10" s="317">
        <v>8</v>
      </c>
      <c r="W10" s="317">
        <v>59</v>
      </c>
      <c r="X10" s="317">
        <v>3899</v>
      </c>
      <c r="Y10" s="317">
        <v>68</v>
      </c>
      <c r="Z10" s="527"/>
    </row>
    <row r="11" spans="1:223" ht="21" customHeight="1">
      <c r="A11" s="266" t="s">
        <v>144</v>
      </c>
      <c r="B11" s="262">
        <v>687</v>
      </c>
      <c r="C11" s="262">
        <v>605</v>
      </c>
      <c r="D11" s="262">
        <v>80</v>
      </c>
      <c r="E11" s="262">
        <v>0</v>
      </c>
      <c r="F11" s="262">
        <v>2</v>
      </c>
      <c r="G11" s="262" t="s">
        <v>148</v>
      </c>
      <c r="H11" s="262">
        <v>687</v>
      </c>
      <c r="I11" s="262">
        <v>0</v>
      </c>
      <c r="J11" s="262">
        <v>7</v>
      </c>
      <c r="K11" s="262" t="s">
        <v>148</v>
      </c>
      <c r="L11" s="262">
        <v>634</v>
      </c>
      <c r="M11" s="262">
        <v>10</v>
      </c>
      <c r="N11" s="262">
        <v>100</v>
      </c>
      <c r="O11" s="264" t="s">
        <v>612</v>
      </c>
      <c r="P11" s="262" t="s">
        <v>148</v>
      </c>
      <c r="Q11" s="264" t="s">
        <v>612</v>
      </c>
      <c r="R11" s="262" t="s">
        <v>148</v>
      </c>
      <c r="S11" s="264" t="s">
        <v>612</v>
      </c>
      <c r="T11" s="262" t="s">
        <v>148</v>
      </c>
      <c r="U11" s="262">
        <v>3097</v>
      </c>
      <c r="V11" s="262">
        <v>35</v>
      </c>
      <c r="W11" s="262">
        <v>80</v>
      </c>
      <c r="X11" s="262">
        <v>3212</v>
      </c>
      <c r="Y11" s="262">
        <v>56</v>
      </c>
      <c r="Z11" s="267"/>
    </row>
    <row r="12" spans="1:223" ht="21" customHeight="1">
      <c r="A12" s="266" t="s">
        <v>147</v>
      </c>
      <c r="B12" s="262">
        <v>1164</v>
      </c>
      <c r="C12" s="262">
        <v>1009</v>
      </c>
      <c r="D12" s="262">
        <v>155</v>
      </c>
      <c r="E12" s="262">
        <v>0</v>
      </c>
      <c r="F12" s="262">
        <v>0</v>
      </c>
      <c r="G12" s="262" t="s">
        <v>148</v>
      </c>
      <c r="H12" s="262">
        <v>1164</v>
      </c>
      <c r="I12" s="262">
        <v>0</v>
      </c>
      <c r="J12" s="262">
        <v>3</v>
      </c>
      <c r="K12" s="262">
        <v>63</v>
      </c>
      <c r="L12" s="262">
        <v>193</v>
      </c>
      <c r="M12" s="262">
        <v>10</v>
      </c>
      <c r="N12" s="262">
        <v>100</v>
      </c>
      <c r="O12" s="264" t="s">
        <v>401</v>
      </c>
      <c r="P12" s="262"/>
      <c r="Q12" s="264" t="s">
        <v>401</v>
      </c>
      <c r="R12" s="262"/>
      <c r="S12" s="264" t="s">
        <v>401</v>
      </c>
      <c r="T12" s="262"/>
      <c r="U12" s="262">
        <v>1565</v>
      </c>
      <c r="V12" s="262">
        <v>20</v>
      </c>
      <c r="W12" s="262">
        <v>46</v>
      </c>
      <c r="X12" s="262">
        <v>1631</v>
      </c>
      <c r="Y12" s="262">
        <v>16</v>
      </c>
      <c r="Z12" s="267"/>
    </row>
    <row r="13" spans="1:223" ht="21" customHeight="1">
      <c r="A13" s="266" t="s">
        <v>223</v>
      </c>
      <c r="B13" s="263">
        <v>349</v>
      </c>
      <c r="C13" s="263">
        <v>327</v>
      </c>
      <c r="D13" s="263">
        <v>22</v>
      </c>
      <c r="E13" s="263">
        <v>0</v>
      </c>
      <c r="F13" s="263">
        <v>0</v>
      </c>
      <c r="G13" s="262">
        <v>0</v>
      </c>
      <c r="H13" s="263">
        <v>349</v>
      </c>
      <c r="I13" s="263">
        <v>0</v>
      </c>
      <c r="J13" s="263">
        <v>9</v>
      </c>
      <c r="K13" s="263">
        <v>60</v>
      </c>
      <c r="L13" s="263">
        <v>230</v>
      </c>
      <c r="M13" s="263">
        <v>10</v>
      </c>
      <c r="N13" s="263">
        <v>100</v>
      </c>
      <c r="O13" s="391" t="s">
        <v>401</v>
      </c>
      <c r="P13" s="262"/>
      <c r="Q13" s="391" t="s">
        <v>401</v>
      </c>
      <c r="R13" s="262"/>
      <c r="S13" s="391" t="s">
        <v>401</v>
      </c>
      <c r="T13" s="262"/>
      <c r="U13" s="263">
        <v>1843</v>
      </c>
      <c r="V13" s="263">
        <v>7</v>
      </c>
      <c r="W13" s="263">
        <v>164</v>
      </c>
      <c r="X13" s="263">
        <v>2014</v>
      </c>
      <c r="Y13" s="263">
        <v>23</v>
      </c>
      <c r="Z13" s="529"/>
    </row>
    <row r="14" spans="1:223" ht="21" customHeight="1">
      <c r="A14" s="266" t="s">
        <v>145</v>
      </c>
      <c r="B14" s="262">
        <v>6054</v>
      </c>
      <c r="C14" s="262">
        <v>4604</v>
      </c>
      <c r="D14" s="262">
        <v>1444</v>
      </c>
      <c r="E14" s="262">
        <v>2</v>
      </c>
      <c r="F14" s="262">
        <v>4</v>
      </c>
      <c r="G14" s="262">
        <v>5954</v>
      </c>
      <c r="H14" s="262">
        <v>100</v>
      </c>
      <c r="I14" s="262">
        <v>0</v>
      </c>
      <c r="J14" s="262">
        <v>17</v>
      </c>
      <c r="K14" s="262">
        <v>337</v>
      </c>
      <c r="L14" s="262">
        <v>2495</v>
      </c>
      <c r="M14" s="262">
        <v>10</v>
      </c>
      <c r="N14" s="262">
        <v>50</v>
      </c>
      <c r="O14" s="391" t="s">
        <v>401</v>
      </c>
      <c r="P14" s="262" t="s">
        <v>401</v>
      </c>
      <c r="Q14" s="391" t="s">
        <v>401</v>
      </c>
      <c r="R14" s="262" t="s">
        <v>401</v>
      </c>
      <c r="S14" s="263">
        <v>2</v>
      </c>
      <c r="T14" s="262">
        <v>10</v>
      </c>
      <c r="U14" s="262">
        <v>8568</v>
      </c>
      <c r="V14" s="262">
        <v>30</v>
      </c>
      <c r="W14" s="262">
        <v>494</v>
      </c>
      <c r="X14" s="262">
        <v>9092</v>
      </c>
      <c r="Y14" s="262">
        <v>497</v>
      </c>
      <c r="Z14" s="267"/>
    </row>
    <row r="15" spans="1:223" ht="21" customHeight="1">
      <c r="A15" s="316" t="s">
        <v>313</v>
      </c>
      <c r="B15" s="317">
        <v>1974</v>
      </c>
      <c r="C15" s="317">
        <v>1351</v>
      </c>
      <c r="D15" s="317">
        <v>623</v>
      </c>
      <c r="E15" s="317">
        <v>0</v>
      </c>
      <c r="F15" s="317">
        <v>0</v>
      </c>
      <c r="G15" s="317">
        <v>1961</v>
      </c>
      <c r="H15" s="317">
        <v>13</v>
      </c>
      <c r="I15" s="317">
        <v>0</v>
      </c>
      <c r="J15" s="317">
        <v>5</v>
      </c>
      <c r="K15" s="317">
        <v>50</v>
      </c>
      <c r="L15" s="317">
        <v>154</v>
      </c>
      <c r="M15" s="317">
        <v>10</v>
      </c>
      <c r="N15" s="317">
        <v>50</v>
      </c>
      <c r="O15" s="376" t="s">
        <v>401</v>
      </c>
      <c r="P15" s="317" t="s">
        <v>401</v>
      </c>
      <c r="Q15" s="376" t="s">
        <v>401</v>
      </c>
      <c r="R15" s="317" t="s">
        <v>401</v>
      </c>
      <c r="S15" s="376" t="s">
        <v>401</v>
      </c>
      <c r="T15" s="317" t="s">
        <v>401</v>
      </c>
      <c r="U15" s="317">
        <v>1519</v>
      </c>
      <c r="V15" s="317">
        <v>5</v>
      </c>
      <c r="W15" s="317">
        <v>75</v>
      </c>
      <c r="X15" s="317">
        <v>1599</v>
      </c>
      <c r="Y15" s="317">
        <v>85</v>
      </c>
      <c r="Z15" s="319"/>
    </row>
    <row r="16" spans="1:223" ht="21" customHeight="1">
      <c r="A16" s="266" t="s">
        <v>314</v>
      </c>
      <c r="B16" s="262">
        <v>2622</v>
      </c>
      <c r="C16" s="262">
        <v>2622</v>
      </c>
      <c r="D16" s="262">
        <v>0</v>
      </c>
      <c r="E16" s="262">
        <v>0</v>
      </c>
      <c r="F16" s="262">
        <v>0</v>
      </c>
      <c r="G16" s="262">
        <v>660</v>
      </c>
      <c r="H16" s="262">
        <v>1962</v>
      </c>
      <c r="I16" s="262">
        <v>0</v>
      </c>
      <c r="J16" s="262">
        <v>20</v>
      </c>
      <c r="K16" s="262">
        <v>172</v>
      </c>
      <c r="L16" s="262">
        <v>1922</v>
      </c>
      <c r="M16" s="262">
        <v>10</v>
      </c>
      <c r="N16" s="262" t="s">
        <v>148</v>
      </c>
      <c r="O16" s="263" t="s">
        <v>148</v>
      </c>
      <c r="P16" s="262">
        <v>10</v>
      </c>
      <c r="Q16" s="263" t="s">
        <v>148</v>
      </c>
      <c r="R16" s="262">
        <v>10</v>
      </c>
      <c r="S16" s="391" t="s">
        <v>401</v>
      </c>
      <c r="T16" s="262" t="s">
        <v>148</v>
      </c>
      <c r="U16" s="262">
        <v>41607</v>
      </c>
      <c r="V16" s="262">
        <v>262</v>
      </c>
      <c r="W16" s="262">
        <v>288</v>
      </c>
      <c r="X16" s="262">
        <v>42157</v>
      </c>
      <c r="Y16" s="262">
        <v>3225</v>
      </c>
      <c r="Z16" s="267"/>
    </row>
    <row r="17" spans="1:26" ht="21" customHeight="1">
      <c r="A17" s="266" t="s">
        <v>235</v>
      </c>
      <c r="B17" s="262">
        <v>711</v>
      </c>
      <c r="C17" s="262">
        <v>257</v>
      </c>
      <c r="D17" s="262">
        <v>454</v>
      </c>
      <c r="E17" s="262">
        <v>0</v>
      </c>
      <c r="F17" s="262">
        <v>0</v>
      </c>
      <c r="G17" s="262">
        <v>674</v>
      </c>
      <c r="H17" s="262">
        <v>37</v>
      </c>
      <c r="I17" s="262">
        <v>0</v>
      </c>
      <c r="J17" s="262">
        <v>9</v>
      </c>
      <c r="K17" s="262">
        <v>26</v>
      </c>
      <c r="L17" s="262">
        <v>137</v>
      </c>
      <c r="M17" s="262">
        <v>10</v>
      </c>
      <c r="N17" s="262" t="s">
        <v>148</v>
      </c>
      <c r="O17" s="391" t="s">
        <v>401</v>
      </c>
      <c r="P17" s="262"/>
      <c r="Q17" s="391" t="s">
        <v>401</v>
      </c>
      <c r="R17" s="262" t="s">
        <v>148</v>
      </c>
      <c r="S17" s="391" t="s">
        <v>401</v>
      </c>
      <c r="T17" s="262" t="s">
        <v>148</v>
      </c>
      <c r="U17" s="262">
        <v>4419</v>
      </c>
      <c r="V17" s="262">
        <v>24</v>
      </c>
      <c r="W17" s="262">
        <v>50</v>
      </c>
      <c r="X17" s="262">
        <v>4493</v>
      </c>
      <c r="Y17" s="262">
        <v>73</v>
      </c>
      <c r="Z17" s="267"/>
    </row>
    <row r="18" spans="1:26" ht="21" customHeight="1">
      <c r="A18" s="266" t="s">
        <v>315</v>
      </c>
      <c r="B18" s="262">
        <v>1096</v>
      </c>
      <c r="C18" s="262">
        <v>417</v>
      </c>
      <c r="D18" s="262">
        <v>679</v>
      </c>
      <c r="E18" s="262">
        <v>0</v>
      </c>
      <c r="F18" s="262">
        <v>0</v>
      </c>
      <c r="G18" s="262">
        <v>995</v>
      </c>
      <c r="H18" s="262">
        <v>101</v>
      </c>
      <c r="I18" s="262">
        <v>0</v>
      </c>
      <c r="J18" s="262">
        <v>8</v>
      </c>
      <c r="K18" s="262">
        <v>40</v>
      </c>
      <c r="L18" s="262">
        <v>113</v>
      </c>
      <c r="M18" s="262">
        <v>10</v>
      </c>
      <c r="N18" s="262" t="s">
        <v>148</v>
      </c>
      <c r="O18" s="391" t="s">
        <v>401</v>
      </c>
      <c r="P18" s="262"/>
      <c r="Q18" s="391" t="s">
        <v>401</v>
      </c>
      <c r="R18" s="262" t="s">
        <v>148</v>
      </c>
      <c r="S18" s="391" t="s">
        <v>401</v>
      </c>
      <c r="T18" s="262" t="s">
        <v>148</v>
      </c>
      <c r="U18" s="262">
        <v>5448</v>
      </c>
      <c r="V18" s="262">
        <v>72</v>
      </c>
      <c r="W18" s="262">
        <v>102</v>
      </c>
      <c r="X18" s="262">
        <v>5622</v>
      </c>
      <c r="Y18" s="262">
        <v>84</v>
      </c>
      <c r="Z18" s="267"/>
    </row>
    <row r="19" spans="1:26" ht="21" customHeight="1">
      <c r="A19" s="348" t="s">
        <v>234</v>
      </c>
      <c r="B19" s="349">
        <v>490</v>
      </c>
      <c r="C19" s="349">
        <v>487</v>
      </c>
      <c r="D19" s="349">
        <v>3</v>
      </c>
      <c r="E19" s="349">
        <v>0</v>
      </c>
      <c r="F19" s="349">
        <v>0</v>
      </c>
      <c r="G19" s="349">
        <v>484</v>
      </c>
      <c r="H19" s="349">
        <v>6</v>
      </c>
      <c r="I19" s="349">
        <v>0</v>
      </c>
      <c r="J19" s="349">
        <v>7</v>
      </c>
      <c r="K19" s="349">
        <v>89</v>
      </c>
      <c r="L19" s="349">
        <v>291</v>
      </c>
      <c r="M19" s="349">
        <v>10</v>
      </c>
      <c r="N19" s="349" t="s">
        <v>148</v>
      </c>
      <c r="O19" s="455" t="s">
        <v>401</v>
      </c>
      <c r="P19" s="349"/>
      <c r="Q19" s="455" t="s">
        <v>401</v>
      </c>
      <c r="R19" s="349" t="s">
        <v>148</v>
      </c>
      <c r="S19" s="455" t="s">
        <v>401</v>
      </c>
      <c r="T19" s="349" t="s">
        <v>148</v>
      </c>
      <c r="U19" s="349">
        <v>5814</v>
      </c>
      <c r="V19" s="349">
        <v>84</v>
      </c>
      <c r="W19" s="349">
        <v>175</v>
      </c>
      <c r="X19" s="349">
        <v>6073</v>
      </c>
      <c r="Y19" s="349">
        <v>94</v>
      </c>
      <c r="Z19" s="405"/>
    </row>
    <row r="20" spans="1:26" ht="21" customHeight="1">
      <c r="A20" s="316" t="s">
        <v>316</v>
      </c>
      <c r="B20" s="374">
        <v>11592</v>
      </c>
      <c r="C20" s="374">
        <v>9472</v>
      </c>
      <c r="D20" s="374">
        <v>2120</v>
      </c>
      <c r="E20" s="374">
        <v>0</v>
      </c>
      <c r="F20" s="374">
        <v>0</v>
      </c>
      <c r="G20" s="374">
        <v>7125</v>
      </c>
      <c r="H20" s="374">
        <v>4467</v>
      </c>
      <c r="I20" s="374">
        <v>0</v>
      </c>
      <c r="J20" s="374">
        <v>24</v>
      </c>
      <c r="K20" s="374">
        <v>1051</v>
      </c>
      <c r="L20" s="374">
        <v>5993</v>
      </c>
      <c r="M20" s="374">
        <v>10</v>
      </c>
      <c r="N20" s="374">
        <v>0</v>
      </c>
      <c r="O20" s="374" t="s">
        <v>401</v>
      </c>
      <c r="P20" s="375"/>
      <c r="Q20" s="586" t="s">
        <v>401</v>
      </c>
      <c r="R20" s="375"/>
      <c r="S20" s="586" t="s">
        <v>401</v>
      </c>
      <c r="T20" s="375"/>
      <c r="U20" s="374">
        <v>35474</v>
      </c>
      <c r="V20" s="374">
        <v>242</v>
      </c>
      <c r="W20" s="374">
        <v>318</v>
      </c>
      <c r="X20" s="374">
        <v>36034</v>
      </c>
      <c r="Y20" s="374">
        <v>1069</v>
      </c>
      <c r="Z20" s="377"/>
    </row>
    <row r="21" spans="1:26" ht="21" customHeight="1">
      <c r="A21" s="266" t="s">
        <v>209</v>
      </c>
      <c r="B21" s="262">
        <v>1650</v>
      </c>
      <c r="C21" s="262">
        <v>897</v>
      </c>
      <c r="D21" s="262">
        <v>753</v>
      </c>
      <c r="E21" s="262">
        <v>0</v>
      </c>
      <c r="F21" s="262">
        <v>0</v>
      </c>
      <c r="G21" s="262">
        <v>1167</v>
      </c>
      <c r="H21" s="262">
        <v>483</v>
      </c>
      <c r="I21" s="262">
        <v>0</v>
      </c>
      <c r="J21" s="262">
        <v>0</v>
      </c>
      <c r="K21" s="262">
        <v>53</v>
      </c>
      <c r="L21" s="262">
        <v>227</v>
      </c>
      <c r="M21" s="262">
        <v>10</v>
      </c>
      <c r="N21" s="264" t="s">
        <v>401</v>
      </c>
      <c r="O21" s="391" t="s">
        <v>401</v>
      </c>
      <c r="P21" s="262" t="s">
        <v>401</v>
      </c>
      <c r="Q21" s="391" t="s">
        <v>401</v>
      </c>
      <c r="R21" s="262" t="s">
        <v>401</v>
      </c>
      <c r="S21" s="391" t="s">
        <v>401</v>
      </c>
      <c r="T21" s="262" t="s">
        <v>401</v>
      </c>
      <c r="U21" s="262">
        <v>5467</v>
      </c>
      <c r="V21" s="262">
        <v>16</v>
      </c>
      <c r="W21" s="262">
        <v>9</v>
      </c>
      <c r="X21" s="262">
        <v>5492</v>
      </c>
      <c r="Y21" s="262">
        <v>93</v>
      </c>
      <c r="Z21" s="267"/>
    </row>
    <row r="22" spans="1:26" ht="21" customHeight="1">
      <c r="A22" s="266" t="s">
        <v>211</v>
      </c>
      <c r="B22" s="262">
        <v>1308</v>
      </c>
      <c r="C22" s="262">
        <v>1013</v>
      </c>
      <c r="D22" s="262">
        <v>295</v>
      </c>
      <c r="E22" s="262">
        <v>0</v>
      </c>
      <c r="F22" s="262">
        <v>0</v>
      </c>
      <c r="G22" s="262">
        <v>833</v>
      </c>
      <c r="H22" s="262">
        <v>475</v>
      </c>
      <c r="I22" s="262">
        <v>0</v>
      </c>
      <c r="J22" s="262">
        <v>0</v>
      </c>
      <c r="K22" s="262">
        <v>86</v>
      </c>
      <c r="L22" s="262">
        <v>797</v>
      </c>
      <c r="M22" s="262">
        <v>10</v>
      </c>
      <c r="N22" s="262"/>
      <c r="O22" s="262" t="s">
        <v>537</v>
      </c>
      <c r="P22" s="262"/>
      <c r="Q22" s="262" t="s">
        <v>537</v>
      </c>
      <c r="R22" s="262"/>
      <c r="S22" s="262" t="s">
        <v>537</v>
      </c>
      <c r="T22" s="262"/>
      <c r="U22" s="262">
        <v>10155</v>
      </c>
      <c r="V22" s="262">
        <v>115</v>
      </c>
      <c r="W22" s="262">
        <v>65</v>
      </c>
      <c r="X22" s="262">
        <v>10335</v>
      </c>
      <c r="Y22" s="262">
        <v>399</v>
      </c>
      <c r="Z22" s="267"/>
    </row>
    <row r="23" spans="1:26" ht="21" customHeight="1">
      <c r="A23" s="266" t="s">
        <v>431</v>
      </c>
      <c r="B23" s="262">
        <v>2175</v>
      </c>
      <c r="C23" s="262">
        <v>1606</v>
      </c>
      <c r="D23" s="262">
        <v>569</v>
      </c>
      <c r="E23" s="262">
        <v>0</v>
      </c>
      <c r="F23" s="262">
        <v>0</v>
      </c>
      <c r="G23" s="262">
        <v>792</v>
      </c>
      <c r="H23" s="262">
        <v>1383</v>
      </c>
      <c r="I23" s="262">
        <v>8</v>
      </c>
      <c r="J23" s="262"/>
      <c r="K23" s="262">
        <v>75</v>
      </c>
      <c r="L23" s="262">
        <v>224</v>
      </c>
      <c r="M23" s="262">
        <v>10</v>
      </c>
      <c r="N23" s="264"/>
      <c r="O23" s="264"/>
      <c r="P23" s="264"/>
      <c r="Q23" s="264"/>
      <c r="R23" s="264"/>
      <c r="S23" s="264"/>
      <c r="T23" s="264"/>
      <c r="U23" s="262"/>
      <c r="V23" s="262"/>
      <c r="W23" s="262">
        <v>29</v>
      </c>
      <c r="X23" s="262">
        <v>29</v>
      </c>
      <c r="Y23" s="262">
        <v>102</v>
      </c>
      <c r="Z23" s="267"/>
    </row>
    <row r="24" spans="1:26" ht="21" customHeight="1">
      <c r="A24" s="266" t="s">
        <v>430</v>
      </c>
      <c r="B24" s="262">
        <v>444</v>
      </c>
      <c r="C24" s="262">
        <v>442</v>
      </c>
      <c r="D24" s="262">
        <v>2</v>
      </c>
      <c r="E24" s="262">
        <v>0</v>
      </c>
      <c r="F24" s="262">
        <v>0</v>
      </c>
      <c r="G24" s="262">
        <v>428</v>
      </c>
      <c r="H24" s="262">
        <v>16</v>
      </c>
      <c r="I24" s="262">
        <v>0</v>
      </c>
      <c r="J24" s="262">
        <v>19</v>
      </c>
      <c r="K24" s="262">
        <v>38</v>
      </c>
      <c r="L24" s="262">
        <v>230</v>
      </c>
      <c r="M24" s="262">
        <v>10</v>
      </c>
      <c r="N24" s="264" t="s">
        <v>401</v>
      </c>
      <c r="O24" s="264" t="s">
        <v>401</v>
      </c>
      <c r="P24" s="264" t="s">
        <v>401</v>
      </c>
      <c r="Q24" s="264" t="s">
        <v>401</v>
      </c>
      <c r="R24" s="264" t="s">
        <v>401</v>
      </c>
      <c r="S24" s="264" t="s">
        <v>401</v>
      </c>
      <c r="T24" s="264" t="s">
        <v>401</v>
      </c>
      <c r="U24" s="262">
        <v>221</v>
      </c>
      <c r="V24" s="262">
        <v>15</v>
      </c>
      <c r="W24" s="262" t="s">
        <v>401</v>
      </c>
      <c r="X24" s="262">
        <v>236</v>
      </c>
      <c r="Y24" s="262" t="s">
        <v>401</v>
      </c>
      <c r="Z24" s="465"/>
    </row>
    <row r="25" spans="1:26" ht="21" customHeight="1">
      <c r="A25" s="348" t="s">
        <v>212</v>
      </c>
      <c r="B25" s="349">
        <v>7611</v>
      </c>
      <c r="C25" s="349" t="s">
        <v>148</v>
      </c>
      <c r="D25" s="349" t="s">
        <v>148</v>
      </c>
      <c r="E25" s="349" t="s">
        <v>148</v>
      </c>
      <c r="F25" s="349" t="s">
        <v>148</v>
      </c>
      <c r="G25" s="349">
        <v>7531</v>
      </c>
      <c r="H25" s="349">
        <v>80</v>
      </c>
      <c r="I25" s="349">
        <v>0</v>
      </c>
      <c r="J25" s="349">
        <v>21</v>
      </c>
      <c r="K25" s="349">
        <v>331</v>
      </c>
      <c r="L25" s="349">
        <v>1599</v>
      </c>
      <c r="M25" s="349">
        <v>10</v>
      </c>
      <c r="N25" s="349">
        <v>50</v>
      </c>
      <c r="O25" s="349" t="s">
        <v>148</v>
      </c>
      <c r="P25" s="351">
        <v>10</v>
      </c>
      <c r="Q25" s="349" t="s">
        <v>148</v>
      </c>
      <c r="R25" s="351">
        <v>10</v>
      </c>
      <c r="S25" s="349" t="s">
        <v>148</v>
      </c>
      <c r="T25" s="351">
        <v>10</v>
      </c>
      <c r="U25" s="349">
        <v>11655</v>
      </c>
      <c r="V25" s="349">
        <v>214</v>
      </c>
      <c r="W25" s="349">
        <v>571</v>
      </c>
      <c r="X25" s="349">
        <v>12440</v>
      </c>
      <c r="Y25" s="349">
        <v>1359</v>
      </c>
      <c r="Z25" s="511"/>
    </row>
    <row r="26" spans="1:26" ht="21" customHeight="1">
      <c r="A26" s="316" t="s">
        <v>213</v>
      </c>
      <c r="B26" s="374">
        <v>3228</v>
      </c>
      <c r="C26" s="374">
        <v>2722</v>
      </c>
      <c r="D26" s="374">
        <v>488</v>
      </c>
      <c r="E26" s="374">
        <v>2</v>
      </c>
      <c r="F26" s="374">
        <v>16</v>
      </c>
      <c r="G26" s="374">
        <v>2175</v>
      </c>
      <c r="H26" s="374">
        <v>1053</v>
      </c>
      <c r="I26" s="374">
        <v>0</v>
      </c>
      <c r="J26" s="374">
        <v>13</v>
      </c>
      <c r="K26" s="374">
        <v>863</v>
      </c>
      <c r="L26" s="374">
        <v>4538</v>
      </c>
      <c r="M26" s="374">
        <v>10</v>
      </c>
      <c r="N26" s="374">
        <v>50</v>
      </c>
      <c r="O26" s="376" t="s">
        <v>401</v>
      </c>
      <c r="P26" s="317" t="s">
        <v>401</v>
      </c>
      <c r="Q26" s="376" t="s">
        <v>401</v>
      </c>
      <c r="R26" s="317" t="s">
        <v>401</v>
      </c>
      <c r="S26" s="376" t="s">
        <v>401</v>
      </c>
      <c r="T26" s="317" t="s">
        <v>401</v>
      </c>
      <c r="U26" s="374">
        <v>4858</v>
      </c>
      <c r="V26" s="374">
        <v>99</v>
      </c>
      <c r="W26" s="374">
        <v>1004</v>
      </c>
      <c r="X26" s="374">
        <v>5961</v>
      </c>
      <c r="Y26" s="374">
        <v>345</v>
      </c>
      <c r="Z26" s="530"/>
    </row>
    <row r="27" spans="1:26" ht="21" customHeight="1">
      <c r="A27" s="266" t="s">
        <v>214</v>
      </c>
      <c r="B27" s="262">
        <v>3489</v>
      </c>
      <c r="C27" s="262">
        <v>3472</v>
      </c>
      <c r="D27" s="262">
        <v>17</v>
      </c>
      <c r="E27" s="262">
        <v>0</v>
      </c>
      <c r="F27" s="262">
        <v>0</v>
      </c>
      <c r="G27" s="262">
        <v>3446</v>
      </c>
      <c r="H27" s="262">
        <v>43</v>
      </c>
      <c r="I27" s="262">
        <v>0</v>
      </c>
      <c r="J27" s="262">
        <v>20</v>
      </c>
      <c r="K27" s="262">
        <v>319</v>
      </c>
      <c r="L27" s="262">
        <v>1264</v>
      </c>
      <c r="M27" s="262">
        <v>10</v>
      </c>
      <c r="N27" s="262">
        <v>50</v>
      </c>
      <c r="O27" s="391" t="s">
        <v>401</v>
      </c>
      <c r="P27" s="262"/>
      <c r="Q27" s="391" t="s">
        <v>401</v>
      </c>
      <c r="R27" s="262"/>
      <c r="S27" s="391" t="s">
        <v>401</v>
      </c>
      <c r="T27" s="262"/>
      <c r="U27" s="262">
        <v>1412</v>
      </c>
      <c r="V27" s="262">
        <v>590</v>
      </c>
      <c r="W27" s="262">
        <v>522</v>
      </c>
      <c r="X27" s="262">
        <v>2524</v>
      </c>
      <c r="Y27" s="262">
        <v>618</v>
      </c>
      <c r="Z27" s="531"/>
    </row>
    <row r="28" spans="1:26" ht="21" customHeight="1">
      <c r="A28" s="266" t="s">
        <v>215</v>
      </c>
      <c r="B28" s="262">
        <v>104</v>
      </c>
      <c r="C28" s="262">
        <v>101</v>
      </c>
      <c r="D28" s="262">
        <v>3</v>
      </c>
      <c r="E28" s="262">
        <v>0</v>
      </c>
      <c r="F28" s="262">
        <v>0</v>
      </c>
      <c r="G28" s="262">
        <v>75</v>
      </c>
      <c r="H28" s="262">
        <v>29</v>
      </c>
      <c r="I28" s="262">
        <v>0</v>
      </c>
      <c r="J28" s="262">
        <v>5</v>
      </c>
      <c r="K28" s="262" t="s">
        <v>537</v>
      </c>
      <c r="L28" s="262"/>
      <c r="M28" s="262"/>
      <c r="N28" s="262"/>
      <c r="O28" s="391" t="s">
        <v>537</v>
      </c>
      <c r="P28" s="262"/>
      <c r="Q28" s="391" t="s">
        <v>537</v>
      </c>
      <c r="R28" s="262"/>
      <c r="S28" s="391" t="s">
        <v>537</v>
      </c>
      <c r="T28" s="262"/>
      <c r="U28" s="262">
        <v>471</v>
      </c>
      <c r="V28" s="262">
        <v>2</v>
      </c>
      <c r="W28" s="262">
        <v>12</v>
      </c>
      <c r="X28" s="262">
        <v>485</v>
      </c>
      <c r="Y28" s="262">
        <v>28</v>
      </c>
      <c r="Z28" s="267"/>
    </row>
    <row r="29" spans="1:26" ht="21" customHeight="1">
      <c r="A29" s="266" t="s">
        <v>216</v>
      </c>
      <c r="B29" s="262">
        <v>1102</v>
      </c>
      <c r="C29" s="262">
        <v>1088</v>
      </c>
      <c r="D29" s="262">
        <v>8</v>
      </c>
      <c r="E29" s="262">
        <v>6</v>
      </c>
      <c r="F29" s="262">
        <v>0</v>
      </c>
      <c r="G29" s="262">
        <v>1089</v>
      </c>
      <c r="H29" s="262">
        <v>13</v>
      </c>
      <c r="I29" s="262">
        <v>0</v>
      </c>
      <c r="J29" s="262">
        <v>0</v>
      </c>
      <c r="K29" s="262">
        <v>213</v>
      </c>
      <c r="L29" s="262">
        <v>954</v>
      </c>
      <c r="M29" s="262">
        <v>10</v>
      </c>
      <c r="N29" s="390" t="s">
        <v>613</v>
      </c>
      <c r="O29" s="391" t="s">
        <v>401</v>
      </c>
      <c r="P29" s="262"/>
      <c r="Q29" s="391" t="s">
        <v>401</v>
      </c>
      <c r="R29" s="262"/>
      <c r="S29" s="391" t="s">
        <v>401</v>
      </c>
      <c r="T29" s="262"/>
      <c r="U29" s="262">
        <v>11954</v>
      </c>
      <c r="V29" s="262">
        <v>257</v>
      </c>
      <c r="W29" s="262">
        <v>306</v>
      </c>
      <c r="X29" s="262">
        <v>12517</v>
      </c>
      <c r="Y29" s="262">
        <v>699</v>
      </c>
      <c r="Z29" s="392"/>
    </row>
    <row r="30" spans="1:26" ht="21" customHeight="1">
      <c r="A30" s="348" t="s">
        <v>217</v>
      </c>
      <c r="B30" s="349">
        <v>2440</v>
      </c>
      <c r="C30" s="349">
        <v>1119</v>
      </c>
      <c r="D30" s="349">
        <v>1320</v>
      </c>
      <c r="E30" s="349">
        <v>1</v>
      </c>
      <c r="F30" s="349">
        <v>0</v>
      </c>
      <c r="G30" s="349">
        <v>2361</v>
      </c>
      <c r="H30" s="349">
        <v>79</v>
      </c>
      <c r="I30" s="349">
        <v>0</v>
      </c>
      <c r="J30" s="349">
        <v>0</v>
      </c>
      <c r="K30" s="349">
        <v>58</v>
      </c>
      <c r="L30" s="349">
        <v>277</v>
      </c>
      <c r="M30" s="349">
        <v>10</v>
      </c>
      <c r="N30" s="350" t="s">
        <v>401</v>
      </c>
      <c r="O30" s="391">
        <v>0</v>
      </c>
      <c r="P30" s="262"/>
      <c r="Q30" s="391">
        <v>0</v>
      </c>
      <c r="R30" s="262">
        <v>0</v>
      </c>
      <c r="S30" s="391">
        <v>0</v>
      </c>
      <c r="T30" s="262">
        <v>0</v>
      </c>
      <c r="U30" s="349">
        <v>6137</v>
      </c>
      <c r="V30" s="349">
        <v>100</v>
      </c>
      <c r="W30" s="349">
        <v>312</v>
      </c>
      <c r="X30" s="349">
        <v>6549</v>
      </c>
      <c r="Y30" s="349">
        <v>213</v>
      </c>
      <c r="Z30" s="532"/>
    </row>
    <row r="31" spans="1:26" ht="21" customHeight="1">
      <c r="A31" s="316" t="s">
        <v>218</v>
      </c>
      <c r="B31" s="317">
        <v>187</v>
      </c>
      <c r="C31" s="317">
        <v>187</v>
      </c>
      <c r="D31" s="317">
        <v>0</v>
      </c>
      <c r="E31" s="317">
        <v>0</v>
      </c>
      <c r="F31" s="317">
        <v>0</v>
      </c>
      <c r="G31" s="317">
        <v>179</v>
      </c>
      <c r="H31" s="317">
        <v>8</v>
      </c>
      <c r="I31" s="317">
        <v>0</v>
      </c>
      <c r="J31" s="317">
        <v>6</v>
      </c>
      <c r="K31" s="317">
        <v>296</v>
      </c>
      <c r="L31" s="317">
        <v>790</v>
      </c>
      <c r="M31" s="317">
        <v>10</v>
      </c>
      <c r="N31" s="317">
        <v>50</v>
      </c>
      <c r="O31" s="318" t="s">
        <v>401</v>
      </c>
      <c r="P31" s="318" t="s">
        <v>401</v>
      </c>
      <c r="Q31" s="318" t="s">
        <v>401</v>
      </c>
      <c r="R31" s="318" t="s">
        <v>401</v>
      </c>
      <c r="S31" s="318" t="s">
        <v>401</v>
      </c>
      <c r="T31" s="318" t="s">
        <v>401</v>
      </c>
      <c r="U31" s="317">
        <v>4663</v>
      </c>
      <c r="V31" s="317">
        <v>50</v>
      </c>
      <c r="W31" s="317">
        <v>506</v>
      </c>
      <c r="X31" s="317">
        <v>5219</v>
      </c>
      <c r="Y31" s="317">
        <v>154</v>
      </c>
      <c r="Z31" s="319"/>
    </row>
    <row r="32" spans="1:26" ht="21" customHeight="1">
      <c r="A32" s="266" t="s">
        <v>317</v>
      </c>
      <c r="B32" s="262">
        <v>691</v>
      </c>
      <c r="C32" s="262">
        <v>451</v>
      </c>
      <c r="D32" s="262">
        <v>240</v>
      </c>
      <c r="E32" s="262">
        <v>0</v>
      </c>
      <c r="F32" s="262">
        <v>0</v>
      </c>
      <c r="G32" s="262">
        <v>324</v>
      </c>
      <c r="H32" s="262">
        <v>367</v>
      </c>
      <c r="I32" s="262">
        <v>0</v>
      </c>
      <c r="J32" s="262">
        <v>2</v>
      </c>
      <c r="K32" s="262">
        <v>108</v>
      </c>
      <c r="L32" s="262">
        <v>401</v>
      </c>
      <c r="M32" s="262">
        <v>10</v>
      </c>
      <c r="N32" s="262">
        <v>50</v>
      </c>
      <c r="O32" s="264" t="s">
        <v>401</v>
      </c>
      <c r="P32" s="264" t="s">
        <v>401</v>
      </c>
      <c r="Q32" s="264" t="s">
        <v>401</v>
      </c>
      <c r="R32" s="264" t="s">
        <v>401</v>
      </c>
      <c r="S32" s="264" t="s">
        <v>401</v>
      </c>
      <c r="T32" s="264" t="s">
        <v>401</v>
      </c>
      <c r="U32" s="262">
        <v>2311</v>
      </c>
      <c r="V32" s="262">
        <v>8</v>
      </c>
      <c r="W32" s="262">
        <v>941</v>
      </c>
      <c r="X32" s="262">
        <v>3260</v>
      </c>
      <c r="Y32" s="262">
        <v>175</v>
      </c>
      <c r="Z32" s="528"/>
    </row>
    <row r="33" spans="1:26" ht="21" customHeight="1">
      <c r="A33" s="266" t="s">
        <v>219</v>
      </c>
      <c r="B33" s="262">
        <v>802</v>
      </c>
      <c r="C33" s="262">
        <v>557</v>
      </c>
      <c r="D33" s="262">
        <v>245</v>
      </c>
      <c r="E33" s="262">
        <v>0</v>
      </c>
      <c r="F33" s="262">
        <v>0</v>
      </c>
      <c r="G33" s="262">
        <v>549</v>
      </c>
      <c r="H33" s="262">
        <v>253</v>
      </c>
      <c r="I33" s="262">
        <v>0</v>
      </c>
      <c r="J33" s="262">
        <v>3</v>
      </c>
      <c r="K33" s="262">
        <v>76</v>
      </c>
      <c r="L33" s="262">
        <v>340</v>
      </c>
      <c r="M33" s="262">
        <v>10</v>
      </c>
      <c r="N33" s="262">
        <v>50</v>
      </c>
      <c r="O33" s="264">
        <v>0</v>
      </c>
      <c r="P33" s="264">
        <v>0</v>
      </c>
      <c r="Q33" s="264">
        <v>0</v>
      </c>
      <c r="R33" s="264">
        <v>0</v>
      </c>
      <c r="S33" s="264">
        <v>0</v>
      </c>
      <c r="T33" s="264">
        <v>0</v>
      </c>
      <c r="U33" s="262">
        <v>11608</v>
      </c>
      <c r="V33" s="262">
        <v>66</v>
      </c>
      <c r="W33" s="262">
        <v>59</v>
      </c>
      <c r="X33" s="262">
        <v>11733</v>
      </c>
      <c r="Y33" s="262">
        <v>296</v>
      </c>
      <c r="Z33" s="528"/>
    </row>
    <row r="34" spans="1:26" ht="21" customHeight="1">
      <c r="A34" s="266" t="s">
        <v>220</v>
      </c>
      <c r="B34" s="262">
        <v>500</v>
      </c>
      <c r="C34" s="262">
        <v>384</v>
      </c>
      <c r="D34" s="262">
        <v>116</v>
      </c>
      <c r="E34" s="262"/>
      <c r="F34" s="262"/>
      <c r="G34" s="262">
        <v>255</v>
      </c>
      <c r="H34" s="262">
        <v>245</v>
      </c>
      <c r="I34" s="262"/>
      <c r="J34" s="262"/>
      <c r="K34" s="262">
        <v>65</v>
      </c>
      <c r="L34" s="262">
        <v>254</v>
      </c>
      <c r="M34" s="262">
        <v>10</v>
      </c>
      <c r="N34" s="262">
        <v>50</v>
      </c>
      <c r="O34" s="264"/>
      <c r="P34" s="264"/>
      <c r="Q34" s="264"/>
      <c r="R34" s="264"/>
      <c r="S34" s="264"/>
      <c r="T34" s="264"/>
      <c r="U34" s="262">
        <v>1724</v>
      </c>
      <c r="V34" s="262">
        <v>41</v>
      </c>
      <c r="W34" s="262">
        <v>111</v>
      </c>
      <c r="X34" s="262">
        <v>1876</v>
      </c>
      <c r="Y34" s="262">
        <v>314</v>
      </c>
      <c r="Z34" s="528"/>
    </row>
    <row r="35" spans="1:26" ht="21" customHeight="1">
      <c r="A35" s="348" t="s">
        <v>222</v>
      </c>
      <c r="B35" s="349">
        <v>1104</v>
      </c>
      <c r="C35" s="349">
        <v>919</v>
      </c>
      <c r="D35" s="349">
        <v>185</v>
      </c>
      <c r="E35" s="349">
        <v>0</v>
      </c>
      <c r="F35" s="349">
        <v>0</v>
      </c>
      <c r="G35" s="349">
        <v>385</v>
      </c>
      <c r="H35" s="349">
        <v>719</v>
      </c>
      <c r="I35" s="349">
        <v>0</v>
      </c>
      <c r="J35" s="349">
        <v>11</v>
      </c>
      <c r="K35" s="349">
        <v>64</v>
      </c>
      <c r="L35" s="349">
        <v>231</v>
      </c>
      <c r="M35" s="349">
        <v>10</v>
      </c>
      <c r="N35" s="349">
        <v>100</v>
      </c>
      <c r="O35" s="264" t="s">
        <v>401</v>
      </c>
      <c r="P35" s="265"/>
      <c r="Q35" s="264" t="s">
        <v>401</v>
      </c>
      <c r="R35" s="265"/>
      <c r="S35" s="264" t="s">
        <v>401</v>
      </c>
      <c r="T35" s="265"/>
      <c r="U35" s="349">
        <v>3575</v>
      </c>
      <c r="V35" s="349">
        <v>79</v>
      </c>
      <c r="W35" s="349">
        <v>232</v>
      </c>
      <c r="X35" s="349">
        <v>3886</v>
      </c>
      <c r="Y35" s="349">
        <v>227</v>
      </c>
      <c r="Z35" s="533"/>
    </row>
    <row r="36" spans="1:26" ht="21" customHeight="1">
      <c r="A36" s="316" t="s">
        <v>292</v>
      </c>
      <c r="B36" s="317">
        <v>20</v>
      </c>
      <c r="C36" s="317">
        <v>20</v>
      </c>
      <c r="D36" s="317"/>
      <c r="E36" s="317"/>
      <c r="F36" s="317"/>
      <c r="G36" s="317">
        <v>5</v>
      </c>
      <c r="H36" s="317">
        <v>15</v>
      </c>
      <c r="I36" s="317"/>
      <c r="J36" s="317">
        <v>1</v>
      </c>
      <c r="K36" s="317">
        <v>20</v>
      </c>
      <c r="L36" s="317">
        <v>30</v>
      </c>
      <c r="M36" s="317">
        <v>10</v>
      </c>
      <c r="N36" s="317"/>
      <c r="O36" s="318" t="s">
        <v>401</v>
      </c>
      <c r="P36" s="494"/>
      <c r="Q36" s="318" t="s">
        <v>414</v>
      </c>
      <c r="R36" s="494"/>
      <c r="S36" s="318" t="s">
        <v>414</v>
      </c>
      <c r="T36" s="494"/>
      <c r="U36" s="317"/>
      <c r="V36" s="317"/>
      <c r="W36" s="317"/>
      <c r="X36" s="317">
        <v>0</v>
      </c>
      <c r="Y36" s="317"/>
      <c r="Z36" s="527"/>
    </row>
    <row r="37" spans="1:26" ht="21" customHeight="1">
      <c r="A37" s="266" t="s">
        <v>224</v>
      </c>
      <c r="B37" s="262">
        <v>0</v>
      </c>
      <c r="C37" s="262"/>
      <c r="D37" s="262"/>
      <c r="E37" s="262"/>
      <c r="F37" s="262"/>
      <c r="G37" s="262"/>
      <c r="H37" s="262"/>
      <c r="I37" s="262"/>
      <c r="J37" s="262"/>
      <c r="K37" s="263" t="s">
        <v>401</v>
      </c>
      <c r="L37" s="262"/>
      <c r="M37" s="262"/>
      <c r="N37" s="262"/>
      <c r="O37" s="264" t="s">
        <v>401</v>
      </c>
      <c r="P37" s="265"/>
      <c r="Q37" s="264" t="s">
        <v>401</v>
      </c>
      <c r="R37" s="265"/>
      <c r="S37" s="264" t="s">
        <v>401</v>
      </c>
      <c r="T37" s="265"/>
      <c r="U37" s="262">
        <v>7</v>
      </c>
      <c r="V37" s="262">
        <v>18</v>
      </c>
      <c r="W37" s="262">
        <v>0</v>
      </c>
      <c r="X37" s="262">
        <v>25</v>
      </c>
      <c r="Y37" s="262"/>
      <c r="Z37" s="267"/>
    </row>
    <row r="38" spans="1:26" ht="21" customHeight="1">
      <c r="A38" s="266" t="s">
        <v>228</v>
      </c>
      <c r="B38" s="262">
        <v>3805</v>
      </c>
      <c r="C38" s="262">
        <v>3786</v>
      </c>
      <c r="D38" s="262">
        <v>7</v>
      </c>
      <c r="E38" s="262">
        <v>12</v>
      </c>
      <c r="F38" s="262">
        <v>0</v>
      </c>
      <c r="G38" s="262" t="s">
        <v>148</v>
      </c>
      <c r="H38" s="262" t="s">
        <v>148</v>
      </c>
      <c r="I38" s="262">
        <v>0</v>
      </c>
      <c r="J38" s="262">
        <v>2</v>
      </c>
      <c r="K38" s="262">
        <v>83</v>
      </c>
      <c r="L38" s="262">
        <v>205</v>
      </c>
      <c r="M38" s="262">
        <v>10</v>
      </c>
      <c r="N38" s="264">
        <v>0</v>
      </c>
      <c r="O38" s="264">
        <v>0</v>
      </c>
      <c r="P38" s="265">
        <v>0</v>
      </c>
      <c r="Q38" s="264">
        <v>0</v>
      </c>
      <c r="R38" s="265">
        <v>0</v>
      </c>
      <c r="S38" s="264">
        <v>0</v>
      </c>
      <c r="T38" s="265">
        <v>0</v>
      </c>
      <c r="U38" s="262">
        <v>2507</v>
      </c>
      <c r="V38" s="262">
        <v>356</v>
      </c>
      <c r="W38" s="262">
        <v>854</v>
      </c>
      <c r="X38" s="262">
        <v>3717</v>
      </c>
      <c r="Y38" s="262">
        <v>254</v>
      </c>
      <c r="Z38" s="528"/>
    </row>
    <row r="39" spans="1:26" ht="21" customHeight="1">
      <c r="A39" s="398" t="s">
        <v>288</v>
      </c>
      <c r="B39" s="262">
        <v>769</v>
      </c>
      <c r="C39" s="262">
        <v>639</v>
      </c>
      <c r="D39" s="262">
        <v>128</v>
      </c>
      <c r="E39" s="262">
        <v>0</v>
      </c>
      <c r="F39" s="262">
        <v>2</v>
      </c>
      <c r="G39" s="262">
        <v>114</v>
      </c>
      <c r="H39" s="262">
        <v>655</v>
      </c>
      <c r="I39" s="262">
        <v>0</v>
      </c>
      <c r="J39" s="262">
        <v>9</v>
      </c>
      <c r="K39" s="262">
        <v>0</v>
      </c>
      <c r="L39" s="262">
        <v>0</v>
      </c>
      <c r="M39" s="262">
        <v>10</v>
      </c>
      <c r="N39" s="265">
        <v>40</v>
      </c>
      <c r="O39" s="264" t="s">
        <v>401</v>
      </c>
      <c r="P39" s="265" t="s">
        <v>401</v>
      </c>
      <c r="Q39" s="264" t="s">
        <v>401</v>
      </c>
      <c r="R39" s="265" t="s">
        <v>401</v>
      </c>
      <c r="S39" s="264" t="s">
        <v>401</v>
      </c>
      <c r="T39" s="265" t="s">
        <v>401</v>
      </c>
      <c r="U39" s="262">
        <v>1562</v>
      </c>
      <c r="V39" s="262" t="s">
        <v>146</v>
      </c>
      <c r="W39" s="262">
        <v>332</v>
      </c>
      <c r="X39" s="262">
        <v>1894</v>
      </c>
      <c r="Y39" s="262">
        <v>399</v>
      </c>
      <c r="Z39" s="392"/>
    </row>
    <row r="40" spans="1:26" ht="21" customHeight="1">
      <c r="A40" s="266" t="s">
        <v>233</v>
      </c>
      <c r="B40" s="262">
        <v>71</v>
      </c>
      <c r="C40" s="262">
        <v>52</v>
      </c>
      <c r="D40" s="262">
        <v>19</v>
      </c>
      <c r="E40" s="262">
        <v>0</v>
      </c>
      <c r="F40" s="262">
        <v>0</v>
      </c>
      <c r="G40" s="262">
        <v>20</v>
      </c>
      <c r="H40" s="262">
        <v>51</v>
      </c>
      <c r="I40" s="262">
        <v>0</v>
      </c>
      <c r="J40" s="262">
        <v>1</v>
      </c>
      <c r="K40" s="262">
        <v>144</v>
      </c>
      <c r="L40" s="262">
        <v>532</v>
      </c>
      <c r="M40" s="262">
        <v>20</v>
      </c>
      <c r="N40" s="262" t="s">
        <v>401</v>
      </c>
      <c r="O40" s="262" t="s">
        <v>401</v>
      </c>
      <c r="P40" s="262"/>
      <c r="Q40" s="262" t="s">
        <v>401</v>
      </c>
      <c r="R40" s="262"/>
      <c r="S40" s="262" t="s">
        <v>401</v>
      </c>
      <c r="T40" s="265"/>
      <c r="U40" s="262">
        <v>968</v>
      </c>
      <c r="V40" s="262">
        <v>540</v>
      </c>
      <c r="W40" s="262">
        <v>1388</v>
      </c>
      <c r="X40" s="262">
        <v>2896</v>
      </c>
      <c r="Y40" s="262">
        <v>0</v>
      </c>
      <c r="Z40" s="528"/>
    </row>
    <row r="41" spans="1:26" ht="21" customHeight="1">
      <c r="A41" s="316" t="s">
        <v>225</v>
      </c>
      <c r="B41" s="317">
        <v>840</v>
      </c>
      <c r="C41" s="317">
        <v>836</v>
      </c>
      <c r="D41" s="317">
        <v>4</v>
      </c>
      <c r="E41" s="317">
        <v>0</v>
      </c>
      <c r="F41" s="317">
        <v>0</v>
      </c>
      <c r="G41" s="317">
        <v>838</v>
      </c>
      <c r="H41" s="317">
        <v>2</v>
      </c>
      <c r="I41" s="317">
        <v>0</v>
      </c>
      <c r="J41" s="317">
        <v>16</v>
      </c>
      <c r="K41" s="317">
        <v>92</v>
      </c>
      <c r="L41" s="317">
        <v>331</v>
      </c>
      <c r="M41" s="317">
        <v>10</v>
      </c>
      <c r="N41" s="317" t="s">
        <v>401</v>
      </c>
      <c r="O41" s="318" t="s">
        <v>401</v>
      </c>
      <c r="P41" s="318"/>
      <c r="Q41" s="317" t="s">
        <v>401</v>
      </c>
      <c r="R41" s="317"/>
      <c r="S41" s="318" t="s">
        <v>401</v>
      </c>
      <c r="T41" s="317"/>
      <c r="U41" s="317">
        <v>12072</v>
      </c>
      <c r="V41" s="317">
        <v>84</v>
      </c>
      <c r="W41" s="317">
        <v>623</v>
      </c>
      <c r="X41" s="317">
        <v>12779</v>
      </c>
      <c r="Y41" s="317">
        <v>388</v>
      </c>
      <c r="Z41" s="527"/>
    </row>
    <row r="42" spans="1:26" ht="21" customHeight="1">
      <c r="A42" s="266" t="s">
        <v>226</v>
      </c>
      <c r="B42" s="262">
        <v>258</v>
      </c>
      <c r="C42" s="262">
        <v>252</v>
      </c>
      <c r="D42" s="262">
        <v>5</v>
      </c>
      <c r="E42" s="262">
        <v>0</v>
      </c>
      <c r="F42" s="262">
        <v>1</v>
      </c>
      <c r="G42" s="262">
        <v>257</v>
      </c>
      <c r="H42" s="262">
        <v>1</v>
      </c>
      <c r="I42" s="262">
        <v>0</v>
      </c>
      <c r="J42" s="262">
        <v>6</v>
      </c>
      <c r="K42" s="262">
        <v>121</v>
      </c>
      <c r="L42" s="262">
        <v>337</v>
      </c>
      <c r="M42" s="262">
        <v>10</v>
      </c>
      <c r="N42" s="264" t="s">
        <v>401</v>
      </c>
      <c r="O42" s="264" t="s">
        <v>401</v>
      </c>
      <c r="P42" s="265" t="s">
        <v>401</v>
      </c>
      <c r="Q42" s="264" t="s">
        <v>401</v>
      </c>
      <c r="R42" s="265" t="s">
        <v>401</v>
      </c>
      <c r="S42" s="264" t="s">
        <v>401</v>
      </c>
      <c r="T42" s="265" t="s">
        <v>401</v>
      </c>
      <c r="U42" s="262">
        <v>696</v>
      </c>
      <c r="V42" s="262">
        <v>12</v>
      </c>
      <c r="W42" s="262">
        <v>255</v>
      </c>
      <c r="X42" s="262">
        <v>963</v>
      </c>
      <c r="Y42" s="262">
        <v>59</v>
      </c>
      <c r="Z42" s="267"/>
    </row>
    <row r="43" spans="1:26" ht="21" customHeight="1">
      <c r="A43" s="285" t="s">
        <v>229</v>
      </c>
      <c r="B43" s="263">
        <v>818</v>
      </c>
      <c r="C43" s="263">
        <v>531</v>
      </c>
      <c r="D43" s="263">
        <v>258</v>
      </c>
      <c r="E43" s="263">
        <v>4</v>
      </c>
      <c r="F43" s="263">
        <v>25</v>
      </c>
      <c r="G43" s="263">
        <v>668</v>
      </c>
      <c r="H43" s="263">
        <v>150</v>
      </c>
      <c r="I43" s="263">
        <v>0</v>
      </c>
      <c r="J43" s="263">
        <v>5</v>
      </c>
      <c r="K43" s="263">
        <v>16</v>
      </c>
      <c r="L43" s="263">
        <v>133</v>
      </c>
      <c r="M43" s="263">
        <v>10</v>
      </c>
      <c r="N43" s="263">
        <v>50</v>
      </c>
      <c r="O43" s="264" t="s">
        <v>401</v>
      </c>
      <c r="P43" s="264" t="s">
        <v>401</v>
      </c>
      <c r="Q43" s="264" t="s">
        <v>401</v>
      </c>
      <c r="R43" s="262" t="s">
        <v>401</v>
      </c>
      <c r="S43" s="264" t="s">
        <v>401</v>
      </c>
      <c r="T43" s="262" t="s">
        <v>401</v>
      </c>
      <c r="U43" s="263">
        <v>41</v>
      </c>
      <c r="V43" s="263">
        <v>0</v>
      </c>
      <c r="W43" s="263">
        <v>397</v>
      </c>
      <c r="X43" s="263">
        <v>438</v>
      </c>
      <c r="Y43" s="263">
        <v>40</v>
      </c>
      <c r="Z43" s="534"/>
    </row>
    <row r="44" spans="1:26" ht="21" customHeight="1">
      <c r="A44" s="285" t="s">
        <v>227</v>
      </c>
      <c r="B44" s="263">
        <v>1537</v>
      </c>
      <c r="C44" s="263">
        <v>1537</v>
      </c>
      <c r="D44" s="263" t="s">
        <v>148</v>
      </c>
      <c r="E44" s="263">
        <v>0</v>
      </c>
      <c r="F44" s="263">
        <v>0</v>
      </c>
      <c r="G44" s="263">
        <v>377</v>
      </c>
      <c r="H44" s="263">
        <v>1160</v>
      </c>
      <c r="I44" s="263">
        <v>0</v>
      </c>
      <c r="J44" s="263">
        <v>4</v>
      </c>
      <c r="K44" s="263">
        <v>60</v>
      </c>
      <c r="L44" s="263">
        <v>479</v>
      </c>
      <c r="M44" s="263">
        <v>10</v>
      </c>
      <c r="N44" s="263">
        <v>50</v>
      </c>
      <c r="O44" s="264" t="s">
        <v>401</v>
      </c>
      <c r="P44" s="264" t="s">
        <v>401</v>
      </c>
      <c r="Q44" s="264" t="s">
        <v>401</v>
      </c>
      <c r="R44" s="264" t="s">
        <v>401</v>
      </c>
      <c r="S44" s="264" t="s">
        <v>401</v>
      </c>
      <c r="T44" s="264" t="s">
        <v>401</v>
      </c>
      <c r="U44" s="263">
        <v>2153</v>
      </c>
      <c r="V44" s="263">
        <v>103</v>
      </c>
      <c r="W44" s="263">
        <v>214</v>
      </c>
      <c r="X44" s="263">
        <v>2470</v>
      </c>
      <c r="Y44" s="263">
        <v>151</v>
      </c>
      <c r="Z44" s="534"/>
    </row>
    <row r="45" spans="1:26" ht="21" customHeight="1" thickBot="1">
      <c r="A45" s="475" t="s">
        <v>230</v>
      </c>
      <c r="B45" s="476">
        <v>4918</v>
      </c>
      <c r="C45" s="476">
        <v>4168</v>
      </c>
      <c r="D45" s="476">
        <v>750</v>
      </c>
      <c r="E45" s="476"/>
      <c r="F45" s="476"/>
      <c r="G45" s="476">
        <v>1661</v>
      </c>
      <c r="H45" s="476">
        <v>3257</v>
      </c>
      <c r="I45" s="476">
        <v>1</v>
      </c>
      <c r="J45" s="476"/>
      <c r="K45" s="476">
        <v>380</v>
      </c>
      <c r="L45" s="476">
        <v>380</v>
      </c>
      <c r="M45" s="476">
        <v>10</v>
      </c>
      <c r="N45" s="476">
        <v>50</v>
      </c>
      <c r="O45" s="477" t="s">
        <v>537</v>
      </c>
      <c r="P45" s="478"/>
      <c r="Q45" s="477" t="s">
        <v>537</v>
      </c>
      <c r="R45" s="478"/>
      <c r="S45" s="477" t="s">
        <v>537</v>
      </c>
      <c r="T45" s="478"/>
      <c r="U45" s="476">
        <v>2658</v>
      </c>
      <c r="V45" s="476">
        <v>28</v>
      </c>
      <c r="W45" s="476">
        <v>284</v>
      </c>
      <c r="X45" s="476">
        <v>2970</v>
      </c>
      <c r="Y45" s="476">
        <v>302</v>
      </c>
      <c r="Z45" s="536"/>
    </row>
    <row r="46" spans="1:26" s="97" customFormat="1" ht="21" customHeight="1" thickBot="1">
      <c r="A46" s="166" t="s">
        <v>158</v>
      </c>
      <c r="B46" s="48">
        <f>SUM(B5:B45)</f>
        <v>76926</v>
      </c>
      <c r="C46" s="48">
        <f t="shared" ref="C46:Y46" si="0">SUM(C5:C45)</f>
        <v>56327</v>
      </c>
      <c r="D46" s="48">
        <f t="shared" si="0"/>
        <v>12839</v>
      </c>
      <c r="E46" s="48">
        <f t="shared" si="0"/>
        <v>50</v>
      </c>
      <c r="F46" s="48">
        <f t="shared" si="0"/>
        <v>99</v>
      </c>
      <c r="G46" s="48">
        <f t="shared" si="0"/>
        <v>46647</v>
      </c>
      <c r="H46" s="48">
        <f t="shared" si="0"/>
        <v>26474</v>
      </c>
      <c r="I46" s="218">
        <f t="shared" si="0"/>
        <v>14</v>
      </c>
      <c r="J46" s="48">
        <f t="shared" si="0"/>
        <v>281</v>
      </c>
      <c r="K46" s="48">
        <f t="shared" si="0"/>
        <v>23793</v>
      </c>
      <c r="L46" s="48">
        <f t="shared" si="0"/>
        <v>52500</v>
      </c>
      <c r="M46" s="48" t="s">
        <v>357</v>
      </c>
      <c r="N46" s="48" t="s">
        <v>357</v>
      </c>
      <c r="O46" s="168">
        <f t="shared" si="0"/>
        <v>254</v>
      </c>
      <c r="P46" s="48" t="s">
        <v>148</v>
      </c>
      <c r="Q46" s="168">
        <f t="shared" si="0"/>
        <v>80</v>
      </c>
      <c r="R46" s="48" t="s">
        <v>148</v>
      </c>
      <c r="S46" s="168">
        <f>SUM(S5:S45)</f>
        <v>912</v>
      </c>
      <c r="T46" s="48" t="s">
        <v>148</v>
      </c>
      <c r="U46" s="167">
        <f t="shared" si="0"/>
        <v>699981</v>
      </c>
      <c r="V46" s="168">
        <f t="shared" si="0"/>
        <v>5591</v>
      </c>
      <c r="W46" s="168">
        <f t="shared" si="0"/>
        <v>13248</v>
      </c>
      <c r="X46" s="168">
        <f t="shared" si="0"/>
        <v>718820</v>
      </c>
      <c r="Y46" s="168">
        <f t="shared" si="0"/>
        <v>14618</v>
      </c>
      <c r="Z46" s="169"/>
    </row>
    <row r="47" spans="1:26" ht="21" customHeight="1">
      <c r="A47" s="285" t="s">
        <v>231</v>
      </c>
      <c r="B47" s="263">
        <v>83</v>
      </c>
      <c r="C47" s="263">
        <v>40</v>
      </c>
      <c r="D47" s="263">
        <v>43</v>
      </c>
      <c r="E47" s="263">
        <v>0</v>
      </c>
      <c r="F47" s="263">
        <v>0</v>
      </c>
      <c r="G47" s="263">
        <v>48</v>
      </c>
      <c r="H47" s="263">
        <v>34</v>
      </c>
      <c r="I47" s="263">
        <v>1</v>
      </c>
      <c r="J47" s="263">
        <v>1</v>
      </c>
      <c r="K47" s="391"/>
      <c r="L47" s="263">
        <v>0</v>
      </c>
      <c r="M47" s="263" t="s">
        <v>568</v>
      </c>
      <c r="N47" s="263" t="s">
        <v>568</v>
      </c>
      <c r="O47" s="391" t="s">
        <v>401</v>
      </c>
      <c r="P47" s="867" t="s">
        <v>568</v>
      </c>
      <c r="Q47" s="391" t="s">
        <v>568</v>
      </c>
      <c r="R47" s="263" t="s">
        <v>568</v>
      </c>
      <c r="S47" s="391" t="s">
        <v>401</v>
      </c>
      <c r="T47" s="263" t="s">
        <v>568</v>
      </c>
      <c r="U47" s="263">
        <v>0</v>
      </c>
      <c r="V47" s="263">
        <v>15</v>
      </c>
      <c r="W47" s="263">
        <v>0</v>
      </c>
      <c r="X47" s="263">
        <v>15</v>
      </c>
      <c r="Y47" s="263">
        <v>0</v>
      </c>
      <c r="Z47" s="870"/>
    </row>
    <row r="48" spans="1:26" ht="21" customHeight="1">
      <c r="A48" s="285" t="s">
        <v>232</v>
      </c>
      <c r="B48" s="263">
        <v>5377</v>
      </c>
      <c r="C48" s="263"/>
      <c r="D48" s="263">
        <v>5377</v>
      </c>
      <c r="E48" s="263"/>
      <c r="F48" s="263"/>
      <c r="G48" s="263"/>
      <c r="H48" s="263"/>
      <c r="I48" s="263"/>
      <c r="J48" s="263">
        <v>7</v>
      </c>
      <c r="K48" s="263"/>
      <c r="L48" s="263"/>
      <c r="M48" s="263"/>
      <c r="N48" s="263"/>
      <c r="O48" s="263"/>
      <c r="P48" s="867"/>
      <c r="Q48" s="263"/>
      <c r="R48" s="867"/>
      <c r="S48" s="263"/>
      <c r="T48" s="867"/>
      <c r="U48" s="263"/>
      <c r="V48" s="263"/>
      <c r="W48" s="263">
        <v>10454</v>
      </c>
      <c r="X48" s="263">
        <v>10454</v>
      </c>
      <c r="Y48" s="263">
        <v>10454</v>
      </c>
      <c r="Z48" s="870"/>
    </row>
    <row r="49" spans="1:26" ht="21" customHeight="1" thickBot="1">
      <c r="A49" s="65" t="s">
        <v>184</v>
      </c>
      <c r="B49" s="504">
        <v>17072</v>
      </c>
      <c r="C49" s="504">
        <v>12713</v>
      </c>
      <c r="D49" s="504">
        <v>2261</v>
      </c>
      <c r="E49" s="504">
        <v>708</v>
      </c>
      <c r="F49" s="504">
        <v>1390</v>
      </c>
      <c r="G49" s="504">
        <v>12234</v>
      </c>
      <c r="H49" s="504">
        <v>4838</v>
      </c>
      <c r="I49" s="504">
        <v>8</v>
      </c>
      <c r="J49" s="504"/>
      <c r="K49" s="504">
        <v>5567</v>
      </c>
      <c r="L49" s="504">
        <v>31004</v>
      </c>
      <c r="M49" s="504">
        <v>10</v>
      </c>
      <c r="N49" s="504">
        <v>80</v>
      </c>
      <c r="O49" s="587">
        <v>250</v>
      </c>
      <c r="P49" s="587">
        <v>20</v>
      </c>
      <c r="Q49" s="587">
        <v>5270</v>
      </c>
      <c r="R49" s="587">
        <v>10</v>
      </c>
      <c r="S49" s="587">
        <v>6491</v>
      </c>
      <c r="T49" s="587">
        <v>10</v>
      </c>
      <c r="U49" s="504">
        <v>17511</v>
      </c>
      <c r="V49" s="504">
        <v>200</v>
      </c>
      <c r="W49" s="504">
        <v>1341</v>
      </c>
      <c r="X49" s="504">
        <v>19052</v>
      </c>
      <c r="Y49" s="504">
        <v>10567</v>
      </c>
      <c r="Z49" s="505"/>
    </row>
    <row r="50" spans="1:26" s="97" customFormat="1" ht="21" customHeight="1" thickBot="1">
      <c r="A50" s="166" t="s">
        <v>158</v>
      </c>
      <c r="B50" s="48">
        <f>SUM(B47:B49)</f>
        <v>22532</v>
      </c>
      <c r="C50" s="48">
        <f t="shared" ref="C50:Y50" si="1">SUM(C47:C49)</f>
        <v>12753</v>
      </c>
      <c r="D50" s="48">
        <f t="shared" si="1"/>
        <v>7681</v>
      </c>
      <c r="E50" s="48">
        <f t="shared" si="1"/>
        <v>708</v>
      </c>
      <c r="F50" s="48">
        <f t="shared" si="1"/>
        <v>1390</v>
      </c>
      <c r="G50" s="48">
        <f t="shared" si="1"/>
        <v>12282</v>
      </c>
      <c r="H50" s="48">
        <f t="shared" si="1"/>
        <v>4872</v>
      </c>
      <c r="I50" s="48">
        <f t="shared" si="1"/>
        <v>9</v>
      </c>
      <c r="J50" s="48">
        <f t="shared" si="1"/>
        <v>8</v>
      </c>
      <c r="K50" s="48">
        <f t="shared" si="1"/>
        <v>5567</v>
      </c>
      <c r="L50" s="48">
        <f t="shared" si="1"/>
        <v>31004</v>
      </c>
      <c r="M50" s="48" t="s">
        <v>357</v>
      </c>
      <c r="N50" s="48" t="s">
        <v>357</v>
      </c>
      <c r="O50" s="168">
        <f t="shared" si="1"/>
        <v>250</v>
      </c>
      <c r="P50" s="48" t="s">
        <v>148</v>
      </c>
      <c r="Q50" s="168">
        <f t="shared" si="1"/>
        <v>5270</v>
      </c>
      <c r="R50" s="48" t="s">
        <v>148</v>
      </c>
      <c r="S50" s="168">
        <f>SUM(S47:S49)</f>
        <v>6491</v>
      </c>
      <c r="T50" s="48" t="s">
        <v>148</v>
      </c>
      <c r="U50" s="168">
        <f t="shared" si="1"/>
        <v>17511</v>
      </c>
      <c r="V50" s="168">
        <f t="shared" si="1"/>
        <v>215</v>
      </c>
      <c r="W50" s="168">
        <f t="shared" si="1"/>
        <v>11795</v>
      </c>
      <c r="X50" s="168">
        <f t="shared" si="1"/>
        <v>29521</v>
      </c>
      <c r="Y50" s="168">
        <f t="shared" si="1"/>
        <v>21021</v>
      </c>
      <c r="Z50" s="169"/>
    </row>
    <row r="51" spans="1:26" s="97" customFormat="1" ht="21" customHeight="1" thickBot="1">
      <c r="A51" s="166" t="s">
        <v>11</v>
      </c>
      <c r="B51" s="48">
        <f>B46+B50</f>
        <v>99458</v>
      </c>
      <c r="C51" s="48">
        <f t="shared" ref="C51:Y51" si="2">C46+C50</f>
        <v>69080</v>
      </c>
      <c r="D51" s="48">
        <f t="shared" si="2"/>
        <v>20520</v>
      </c>
      <c r="E51" s="48">
        <f t="shared" si="2"/>
        <v>758</v>
      </c>
      <c r="F51" s="48">
        <f t="shared" si="2"/>
        <v>1489</v>
      </c>
      <c r="G51" s="48">
        <f t="shared" si="2"/>
        <v>58929</v>
      </c>
      <c r="H51" s="48">
        <f t="shared" si="2"/>
        <v>31346</v>
      </c>
      <c r="I51" s="218">
        <f t="shared" si="2"/>
        <v>23</v>
      </c>
      <c r="J51" s="48">
        <f t="shared" si="2"/>
        <v>289</v>
      </c>
      <c r="K51" s="48">
        <f t="shared" si="2"/>
        <v>29360</v>
      </c>
      <c r="L51" s="48">
        <f t="shared" si="2"/>
        <v>83504</v>
      </c>
      <c r="M51" s="48" t="s">
        <v>359</v>
      </c>
      <c r="N51" s="48" t="s">
        <v>359</v>
      </c>
      <c r="O51" s="168">
        <f t="shared" si="2"/>
        <v>504</v>
      </c>
      <c r="P51" s="48" t="s">
        <v>148</v>
      </c>
      <c r="Q51" s="168">
        <f t="shared" si="2"/>
        <v>5350</v>
      </c>
      <c r="R51" s="48" t="s">
        <v>148</v>
      </c>
      <c r="S51" s="168">
        <f>S46+S50</f>
        <v>7403</v>
      </c>
      <c r="T51" s="48" t="s">
        <v>148</v>
      </c>
      <c r="U51" s="168">
        <f t="shared" si="2"/>
        <v>717492</v>
      </c>
      <c r="V51" s="168">
        <f t="shared" si="2"/>
        <v>5806</v>
      </c>
      <c r="W51" s="168">
        <f t="shared" si="2"/>
        <v>25043</v>
      </c>
      <c r="X51" s="168">
        <f t="shared" si="2"/>
        <v>748341</v>
      </c>
      <c r="Y51" s="168">
        <f t="shared" si="2"/>
        <v>35639</v>
      </c>
      <c r="Z51" s="169"/>
    </row>
  </sheetData>
  <mergeCells count="11">
    <mergeCell ref="A2:A4"/>
    <mergeCell ref="B2:J2"/>
    <mergeCell ref="C3:E3"/>
    <mergeCell ref="G3:H3"/>
    <mergeCell ref="I3:J3"/>
    <mergeCell ref="K2:N2"/>
    <mergeCell ref="U2:W2"/>
    <mergeCell ref="O2:P2"/>
    <mergeCell ref="Q2:R2"/>
    <mergeCell ref="B3:B4"/>
    <mergeCell ref="S2:T2"/>
  </mergeCells>
  <phoneticPr fontId="2"/>
  <pageMargins left="0.98425196850393704" right="0.78740157480314965" top="0.78740157480314965" bottom="0.78740157480314965" header="0.51181102362204722" footer="0.51181102362204722"/>
  <pageSetup paperSize="9" scale="70" firstPageNumber="46" fitToWidth="2" orientation="portrait" useFirstPageNumber="1" r:id="rId1"/>
  <headerFooter alignWithMargins="0">
    <oddFooter>&amp;C&amp;"ＭＳ 明朝,標準"&amp;18&amp;P</oddFooter>
  </headerFooter>
  <colBreaks count="1" manualBreakCount="1">
    <brk id="13" max="4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O51"/>
  <sheetViews>
    <sheetView view="pageBreakPreview" topLeftCell="A34" zoomScaleNormal="100" zoomScaleSheetLayoutView="100" workbookViewId="0">
      <selection activeCell="B5" sqref="B5:N45"/>
    </sheetView>
  </sheetViews>
  <sheetFormatPr defaultColWidth="9" defaultRowHeight="13.5"/>
  <cols>
    <col min="1" max="1" width="9" style="56"/>
    <col min="2" max="2" width="10.25" style="41" bestFit="1" customWidth="1"/>
    <col min="3" max="4" width="9.5" style="41" bestFit="1" customWidth="1"/>
    <col min="5" max="5" width="11" style="41" bestFit="1" customWidth="1"/>
    <col min="6" max="6" width="9.5" style="41" bestFit="1" customWidth="1"/>
    <col min="7" max="7" width="10" style="41" bestFit="1" customWidth="1"/>
    <col min="8" max="9" width="9.5" style="41" bestFit="1" customWidth="1"/>
    <col min="10" max="11" width="11" style="41" bestFit="1" customWidth="1"/>
    <col min="12" max="12" width="9.5" style="41" bestFit="1" customWidth="1"/>
    <col min="13" max="13" width="10.25" style="41" bestFit="1" customWidth="1"/>
    <col min="14" max="14" width="22.375" style="41" bestFit="1" customWidth="1"/>
    <col min="15" max="16384" width="9" style="41"/>
  </cols>
  <sheetData>
    <row r="1" spans="1:223" ht="14.25">
      <c r="A1" s="695" t="s">
        <v>154</v>
      </c>
      <c r="N1" s="56" t="str">
        <f>貸出サービス概況!AA1</f>
        <v>令和２年度</v>
      </c>
    </row>
    <row r="2" spans="1:223" ht="14.1" customHeight="1">
      <c r="A2" s="915" t="s">
        <v>0</v>
      </c>
      <c r="B2" s="933" t="s">
        <v>516</v>
      </c>
      <c r="C2" s="934"/>
      <c r="D2" s="934"/>
      <c r="E2" s="934"/>
      <c r="F2" s="934"/>
      <c r="G2" s="934"/>
      <c r="H2" s="934"/>
      <c r="I2" s="81" t="s">
        <v>360</v>
      </c>
      <c r="J2" s="714" t="s">
        <v>517</v>
      </c>
      <c r="K2" s="974" t="s">
        <v>519</v>
      </c>
      <c r="L2" s="975"/>
      <c r="M2" s="976"/>
      <c r="N2" s="82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HE2" s="54"/>
      <c r="HF2" s="54"/>
      <c r="HG2" s="54"/>
      <c r="HH2" s="54"/>
      <c r="HI2" s="54"/>
      <c r="HJ2" s="54"/>
      <c r="HK2" s="54"/>
      <c r="HL2" s="54"/>
      <c r="HO2" s="68"/>
    </row>
    <row r="3" spans="1:223" ht="14.1" customHeight="1">
      <c r="A3" s="916"/>
      <c r="B3" s="969" t="s">
        <v>363</v>
      </c>
      <c r="C3" s="969" t="s">
        <v>364</v>
      </c>
      <c r="D3" s="969" t="s">
        <v>365</v>
      </c>
      <c r="E3" s="969" t="s">
        <v>366</v>
      </c>
      <c r="F3" s="969" t="s">
        <v>367</v>
      </c>
      <c r="G3" s="969" t="s">
        <v>368</v>
      </c>
      <c r="H3" s="965" t="s">
        <v>361</v>
      </c>
      <c r="I3" s="915" t="s">
        <v>6</v>
      </c>
      <c r="J3" s="971" t="s">
        <v>518</v>
      </c>
      <c r="K3" s="973" t="s">
        <v>112</v>
      </c>
      <c r="L3" s="973" t="s">
        <v>46</v>
      </c>
      <c r="M3" s="967" t="s">
        <v>111</v>
      </c>
      <c r="N3" s="83" t="s">
        <v>362</v>
      </c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HE3" s="54"/>
      <c r="HF3" s="54"/>
      <c r="HG3" s="54"/>
      <c r="HH3" s="54"/>
      <c r="HI3" s="54"/>
      <c r="HJ3" s="54"/>
      <c r="HK3" s="54"/>
      <c r="HL3" s="54"/>
      <c r="HO3" s="68"/>
    </row>
    <row r="4" spans="1:223" ht="14.1" customHeight="1">
      <c r="A4" s="938"/>
      <c r="B4" s="970"/>
      <c r="C4" s="970"/>
      <c r="D4" s="970"/>
      <c r="E4" s="970"/>
      <c r="F4" s="970"/>
      <c r="G4" s="970"/>
      <c r="H4" s="966"/>
      <c r="I4" s="938"/>
      <c r="J4" s="972"/>
      <c r="K4" s="972"/>
      <c r="L4" s="972"/>
      <c r="M4" s="968"/>
      <c r="N4" s="200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HE4" s="54"/>
      <c r="HF4" s="54"/>
      <c r="HG4" s="54"/>
      <c r="HH4" s="54"/>
      <c r="HI4" s="54"/>
      <c r="HJ4" s="54"/>
      <c r="HK4" s="54"/>
      <c r="HL4" s="54"/>
      <c r="HO4" s="68"/>
    </row>
    <row r="5" spans="1:223" ht="15.75" customHeight="1">
      <c r="A5" s="316" t="s">
        <v>276</v>
      </c>
      <c r="B5" s="429">
        <v>38443</v>
      </c>
      <c r="C5" s="429">
        <v>0</v>
      </c>
      <c r="D5" s="429">
        <v>185</v>
      </c>
      <c r="E5" s="429">
        <v>20</v>
      </c>
      <c r="F5" s="429">
        <v>0</v>
      </c>
      <c r="G5" s="429">
        <v>18365</v>
      </c>
      <c r="H5" s="429">
        <v>0</v>
      </c>
      <c r="I5" s="429">
        <v>0</v>
      </c>
      <c r="J5" s="429">
        <v>57013</v>
      </c>
      <c r="K5" s="429">
        <v>56934</v>
      </c>
      <c r="L5" s="429">
        <v>0</v>
      </c>
      <c r="M5" s="429">
        <v>79</v>
      </c>
      <c r="N5" s="430"/>
    </row>
    <row r="6" spans="1:223" ht="15.75" customHeight="1">
      <c r="A6" s="266" t="s">
        <v>268</v>
      </c>
      <c r="B6" s="268">
        <v>2855</v>
      </c>
      <c r="C6" s="268">
        <v>0</v>
      </c>
      <c r="D6" s="268">
        <v>1</v>
      </c>
      <c r="E6" s="268">
        <v>6</v>
      </c>
      <c r="F6" s="268">
        <v>0</v>
      </c>
      <c r="G6" s="268">
        <v>11559</v>
      </c>
      <c r="H6" s="268">
        <v>0</v>
      </c>
      <c r="I6" s="268">
        <v>0</v>
      </c>
      <c r="J6" s="268">
        <v>14421</v>
      </c>
      <c r="K6" s="268">
        <v>14421</v>
      </c>
      <c r="L6" s="268">
        <v>0</v>
      </c>
      <c r="M6" s="268">
        <v>0</v>
      </c>
      <c r="N6" s="269"/>
    </row>
    <row r="7" spans="1:223" ht="15.75" customHeight="1">
      <c r="A7" s="266" t="s">
        <v>270</v>
      </c>
      <c r="B7" s="268">
        <v>43091</v>
      </c>
      <c r="C7" s="268">
        <v>0</v>
      </c>
      <c r="D7" s="268">
        <v>91</v>
      </c>
      <c r="E7" s="268">
        <v>14</v>
      </c>
      <c r="F7" s="268">
        <v>0</v>
      </c>
      <c r="G7" s="268">
        <v>37521</v>
      </c>
      <c r="H7" s="268">
        <v>0</v>
      </c>
      <c r="I7" s="268">
        <v>0</v>
      </c>
      <c r="J7" s="268">
        <v>80717</v>
      </c>
      <c r="K7" s="268">
        <v>80717</v>
      </c>
      <c r="L7" s="268">
        <v>0</v>
      </c>
      <c r="M7" s="268">
        <v>0</v>
      </c>
      <c r="N7" s="269"/>
    </row>
    <row r="8" spans="1:223" ht="15.75" customHeight="1">
      <c r="A8" s="266" t="s">
        <v>369</v>
      </c>
      <c r="B8" s="268">
        <v>138190</v>
      </c>
      <c r="C8" s="268">
        <v>0</v>
      </c>
      <c r="D8" s="268">
        <v>0</v>
      </c>
      <c r="E8" s="268">
        <v>3106</v>
      </c>
      <c r="F8" s="268">
        <v>0</v>
      </c>
      <c r="G8" s="268">
        <v>157682</v>
      </c>
      <c r="H8" s="268">
        <v>8</v>
      </c>
      <c r="I8" s="268">
        <v>0</v>
      </c>
      <c r="J8" s="268">
        <v>298986</v>
      </c>
      <c r="K8" s="268">
        <v>291096</v>
      </c>
      <c r="L8" s="268">
        <v>0</v>
      </c>
      <c r="M8" s="268">
        <v>7890</v>
      </c>
      <c r="N8" s="269"/>
    </row>
    <row r="9" spans="1:223" ht="15.75" customHeight="1">
      <c r="A9" s="266" t="s">
        <v>370</v>
      </c>
      <c r="B9" s="268">
        <v>4490</v>
      </c>
      <c r="C9" s="268">
        <v>0</v>
      </c>
      <c r="D9" s="268">
        <v>0</v>
      </c>
      <c r="E9" s="268">
        <v>82</v>
      </c>
      <c r="F9" s="268">
        <v>0</v>
      </c>
      <c r="G9" s="268">
        <v>6064</v>
      </c>
      <c r="H9" s="268">
        <v>1</v>
      </c>
      <c r="I9" s="268">
        <v>0</v>
      </c>
      <c r="J9" s="268">
        <v>10637</v>
      </c>
      <c r="K9" s="268">
        <v>10637</v>
      </c>
      <c r="L9" s="268">
        <v>0</v>
      </c>
      <c r="M9" s="268">
        <v>0</v>
      </c>
      <c r="N9" s="269"/>
    </row>
    <row r="10" spans="1:223" ht="15.75" customHeight="1">
      <c r="A10" s="316" t="s">
        <v>143</v>
      </c>
      <c r="B10" s="429">
        <v>11460</v>
      </c>
      <c r="C10" s="429">
        <v>0</v>
      </c>
      <c r="D10" s="429">
        <v>0</v>
      </c>
      <c r="E10" s="429">
        <v>198</v>
      </c>
      <c r="F10" s="429">
        <v>0</v>
      </c>
      <c r="G10" s="429">
        <v>12551</v>
      </c>
      <c r="H10" s="429">
        <v>1</v>
      </c>
      <c r="I10" s="429">
        <v>0</v>
      </c>
      <c r="J10" s="429">
        <v>24210</v>
      </c>
      <c r="K10" s="429">
        <v>24210</v>
      </c>
      <c r="L10" s="429">
        <v>0</v>
      </c>
      <c r="M10" s="429">
        <v>0</v>
      </c>
      <c r="N10" s="430"/>
    </row>
    <row r="11" spans="1:223" ht="15.75" customHeight="1">
      <c r="A11" s="266" t="s">
        <v>144</v>
      </c>
      <c r="B11" s="268">
        <v>6739</v>
      </c>
      <c r="C11" s="268">
        <v>0</v>
      </c>
      <c r="D11" s="268">
        <v>0</v>
      </c>
      <c r="E11" s="268">
        <v>391</v>
      </c>
      <c r="F11" s="268">
        <v>0</v>
      </c>
      <c r="G11" s="268">
        <v>8977</v>
      </c>
      <c r="H11" s="268">
        <v>0</v>
      </c>
      <c r="I11" s="268">
        <v>0</v>
      </c>
      <c r="J11" s="268">
        <v>16107</v>
      </c>
      <c r="K11" s="268">
        <v>16107</v>
      </c>
      <c r="L11" s="268">
        <v>0</v>
      </c>
      <c r="M11" s="268">
        <v>0</v>
      </c>
      <c r="N11" s="269"/>
    </row>
    <row r="12" spans="1:223" ht="15.75" customHeight="1">
      <c r="A12" s="266" t="s">
        <v>147</v>
      </c>
      <c r="B12" s="268">
        <v>3000</v>
      </c>
      <c r="C12" s="268">
        <v>0</v>
      </c>
      <c r="D12" s="268">
        <v>0</v>
      </c>
      <c r="E12" s="268">
        <v>239</v>
      </c>
      <c r="F12" s="268">
        <v>0</v>
      </c>
      <c r="G12" s="268">
        <v>5016</v>
      </c>
      <c r="H12" s="268">
        <v>0</v>
      </c>
      <c r="I12" s="268">
        <v>0</v>
      </c>
      <c r="J12" s="268">
        <v>8255</v>
      </c>
      <c r="K12" s="268">
        <v>8255</v>
      </c>
      <c r="L12" s="268">
        <v>0</v>
      </c>
      <c r="M12" s="268">
        <v>0</v>
      </c>
      <c r="N12" s="269"/>
    </row>
    <row r="13" spans="1:223" ht="15.75" customHeight="1">
      <c r="A13" s="266" t="s">
        <v>223</v>
      </c>
      <c r="B13" s="286">
        <v>3818</v>
      </c>
      <c r="C13" s="286">
        <v>0</v>
      </c>
      <c r="D13" s="286">
        <v>0</v>
      </c>
      <c r="E13" s="286">
        <v>30</v>
      </c>
      <c r="F13" s="286">
        <v>0</v>
      </c>
      <c r="G13" s="286">
        <v>6090</v>
      </c>
      <c r="H13" s="286">
        <v>0</v>
      </c>
      <c r="I13" s="286">
        <v>0</v>
      </c>
      <c r="J13" s="286">
        <v>9938</v>
      </c>
      <c r="K13" s="286">
        <v>9938</v>
      </c>
      <c r="L13" s="286">
        <v>0</v>
      </c>
      <c r="M13" s="286">
        <v>0</v>
      </c>
      <c r="N13" s="286"/>
    </row>
    <row r="14" spans="1:223" ht="15.75" customHeight="1">
      <c r="A14" s="348" t="s">
        <v>145</v>
      </c>
      <c r="B14" s="352">
        <v>6773</v>
      </c>
      <c r="C14" s="352">
        <v>0</v>
      </c>
      <c r="D14" s="352">
        <v>0</v>
      </c>
      <c r="E14" s="352">
        <v>3</v>
      </c>
      <c r="F14" s="352">
        <v>0</v>
      </c>
      <c r="G14" s="352">
        <v>8327</v>
      </c>
      <c r="H14" s="352">
        <v>0</v>
      </c>
      <c r="I14" s="352">
        <v>0</v>
      </c>
      <c r="J14" s="352">
        <v>15103</v>
      </c>
      <c r="K14" s="352">
        <v>15103</v>
      </c>
      <c r="L14" s="352">
        <v>0</v>
      </c>
      <c r="M14" s="352">
        <v>0</v>
      </c>
      <c r="N14" s="353"/>
    </row>
    <row r="15" spans="1:223" ht="15.75" customHeight="1">
      <c r="A15" s="316" t="s">
        <v>371</v>
      </c>
      <c r="B15" s="429">
        <v>2267</v>
      </c>
      <c r="C15" s="429">
        <v>0</v>
      </c>
      <c r="D15" s="429">
        <v>0</v>
      </c>
      <c r="E15" s="429">
        <v>17</v>
      </c>
      <c r="F15" s="429">
        <v>0</v>
      </c>
      <c r="G15" s="429">
        <v>3820</v>
      </c>
      <c r="H15" s="429">
        <v>0</v>
      </c>
      <c r="I15" s="429">
        <v>0</v>
      </c>
      <c r="J15" s="429">
        <v>6104</v>
      </c>
      <c r="K15" s="429">
        <v>6104</v>
      </c>
      <c r="L15" s="429">
        <v>0</v>
      </c>
      <c r="M15" s="429">
        <v>0</v>
      </c>
      <c r="N15" s="430"/>
    </row>
    <row r="16" spans="1:223" ht="15.75" customHeight="1">
      <c r="A16" s="266" t="s">
        <v>372</v>
      </c>
      <c r="B16" s="268">
        <v>13452</v>
      </c>
      <c r="C16" s="268">
        <v>0</v>
      </c>
      <c r="D16" s="268">
        <v>1</v>
      </c>
      <c r="E16" s="268">
        <v>171</v>
      </c>
      <c r="F16" s="268">
        <v>0</v>
      </c>
      <c r="G16" s="268">
        <v>17056</v>
      </c>
      <c r="H16" s="268">
        <v>0</v>
      </c>
      <c r="I16" s="268">
        <v>1014</v>
      </c>
      <c r="J16" s="268">
        <v>31694</v>
      </c>
      <c r="K16" s="268">
        <v>23842</v>
      </c>
      <c r="L16" s="268">
        <v>0</v>
      </c>
      <c r="M16" s="268">
        <v>7852</v>
      </c>
      <c r="N16" s="269"/>
    </row>
    <row r="17" spans="1:14" ht="15.75" customHeight="1">
      <c r="A17" s="266" t="s">
        <v>235</v>
      </c>
      <c r="B17" s="268">
        <v>4197</v>
      </c>
      <c r="C17" s="268">
        <v>0</v>
      </c>
      <c r="D17" s="268">
        <v>0</v>
      </c>
      <c r="E17" s="268">
        <v>4</v>
      </c>
      <c r="F17" s="268">
        <v>0</v>
      </c>
      <c r="G17" s="268">
        <v>7934</v>
      </c>
      <c r="H17" s="268">
        <v>1</v>
      </c>
      <c r="I17" s="268">
        <v>1</v>
      </c>
      <c r="J17" s="268">
        <v>12137</v>
      </c>
      <c r="K17" s="268">
        <v>12137</v>
      </c>
      <c r="L17" s="268">
        <v>0</v>
      </c>
      <c r="M17" s="268">
        <v>0</v>
      </c>
      <c r="N17" s="269"/>
    </row>
    <row r="18" spans="1:14" ht="15.75" customHeight="1">
      <c r="A18" s="266" t="s">
        <v>373</v>
      </c>
      <c r="B18" s="268">
        <v>7500</v>
      </c>
      <c r="C18" s="268">
        <v>0</v>
      </c>
      <c r="D18" s="268">
        <v>0</v>
      </c>
      <c r="E18" s="268">
        <v>167</v>
      </c>
      <c r="F18" s="268">
        <v>0</v>
      </c>
      <c r="G18" s="268">
        <v>10340</v>
      </c>
      <c r="H18" s="268">
        <v>0</v>
      </c>
      <c r="I18" s="268">
        <v>27</v>
      </c>
      <c r="J18" s="268">
        <v>18034</v>
      </c>
      <c r="K18" s="268">
        <v>18034</v>
      </c>
      <c r="L18" s="268">
        <v>0</v>
      </c>
      <c r="M18" s="268">
        <v>0</v>
      </c>
      <c r="N18" s="269"/>
    </row>
    <row r="19" spans="1:14" ht="15.75" customHeight="1">
      <c r="A19" s="348" t="s">
        <v>234</v>
      </c>
      <c r="B19" s="352">
        <v>5697</v>
      </c>
      <c r="C19" s="352">
        <v>0</v>
      </c>
      <c r="D19" s="352">
        <v>0</v>
      </c>
      <c r="E19" s="352">
        <v>112</v>
      </c>
      <c r="F19" s="352">
        <v>0</v>
      </c>
      <c r="G19" s="352">
        <v>8650</v>
      </c>
      <c r="H19" s="352">
        <v>0</v>
      </c>
      <c r="I19" s="352">
        <v>186</v>
      </c>
      <c r="J19" s="352">
        <v>14645</v>
      </c>
      <c r="K19" s="352">
        <v>14645</v>
      </c>
      <c r="L19" s="352">
        <v>0</v>
      </c>
      <c r="M19" s="352">
        <v>0</v>
      </c>
      <c r="N19" s="353"/>
    </row>
    <row r="20" spans="1:14" ht="15.75" customHeight="1">
      <c r="A20" s="316" t="s">
        <v>374</v>
      </c>
      <c r="B20" s="378">
        <v>19366</v>
      </c>
      <c r="C20" s="378">
        <v>0</v>
      </c>
      <c r="D20" s="378">
        <v>62</v>
      </c>
      <c r="E20" s="378">
        <v>247</v>
      </c>
      <c r="F20" s="378">
        <v>0</v>
      </c>
      <c r="G20" s="378">
        <v>25537</v>
      </c>
      <c r="H20" s="378">
        <v>2</v>
      </c>
      <c r="I20" s="378">
        <v>0</v>
      </c>
      <c r="J20" s="378">
        <v>45214</v>
      </c>
      <c r="K20" s="378">
        <v>45214</v>
      </c>
      <c r="L20" s="378">
        <v>0</v>
      </c>
      <c r="M20" s="378">
        <v>0</v>
      </c>
      <c r="N20" s="379"/>
    </row>
    <row r="21" spans="1:14" ht="15.75" customHeight="1">
      <c r="A21" s="266" t="s">
        <v>209</v>
      </c>
      <c r="B21" s="268">
        <v>5132</v>
      </c>
      <c r="C21" s="268">
        <v>0</v>
      </c>
      <c r="D21" s="268">
        <v>0</v>
      </c>
      <c r="E21" s="268">
        <v>56</v>
      </c>
      <c r="F21" s="268">
        <v>0</v>
      </c>
      <c r="G21" s="268">
        <v>6459</v>
      </c>
      <c r="H21" s="268">
        <v>0</v>
      </c>
      <c r="I21" s="268">
        <v>0</v>
      </c>
      <c r="J21" s="268">
        <v>11647</v>
      </c>
      <c r="K21" s="268">
        <v>11647</v>
      </c>
      <c r="L21" s="268">
        <v>0</v>
      </c>
      <c r="M21" s="268">
        <v>0</v>
      </c>
      <c r="N21" s="269"/>
    </row>
    <row r="22" spans="1:14" ht="15.75" customHeight="1">
      <c r="A22" s="266" t="s">
        <v>211</v>
      </c>
      <c r="B22" s="268">
        <v>13488</v>
      </c>
      <c r="C22" s="268">
        <v>0</v>
      </c>
      <c r="D22" s="268">
        <v>0</v>
      </c>
      <c r="E22" s="268">
        <v>254</v>
      </c>
      <c r="F22" s="268">
        <v>0</v>
      </c>
      <c r="G22" s="268">
        <v>15429</v>
      </c>
      <c r="H22" s="268">
        <v>0</v>
      </c>
      <c r="I22" s="268">
        <v>0</v>
      </c>
      <c r="J22" s="268">
        <v>29171</v>
      </c>
      <c r="K22" s="268">
        <v>29171</v>
      </c>
      <c r="L22" s="268">
        <v>0</v>
      </c>
      <c r="M22" s="268">
        <v>0</v>
      </c>
      <c r="N22" s="269"/>
    </row>
    <row r="23" spans="1:14" ht="15.75" customHeight="1">
      <c r="A23" s="266" t="s">
        <v>261</v>
      </c>
      <c r="B23" s="268">
        <v>3745</v>
      </c>
      <c r="C23" s="268">
        <v>0</v>
      </c>
      <c r="D23" s="268">
        <v>0</v>
      </c>
      <c r="E23" s="268">
        <v>488</v>
      </c>
      <c r="F23" s="268">
        <v>0</v>
      </c>
      <c r="G23" s="268">
        <v>5178</v>
      </c>
      <c r="H23" s="268">
        <v>0</v>
      </c>
      <c r="I23" s="268">
        <v>0</v>
      </c>
      <c r="J23" s="268">
        <v>9411</v>
      </c>
      <c r="K23" s="268">
        <v>9411</v>
      </c>
      <c r="L23" s="268">
        <v>0</v>
      </c>
      <c r="M23" s="268">
        <v>0</v>
      </c>
      <c r="N23" s="269"/>
    </row>
    <row r="24" spans="1:14" ht="15.75" customHeight="1">
      <c r="A24" s="266" t="s">
        <v>430</v>
      </c>
      <c r="B24" s="268">
        <v>0</v>
      </c>
      <c r="C24" s="268">
        <v>0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>
        <v>0</v>
      </c>
      <c r="J24" s="268">
        <v>0</v>
      </c>
      <c r="K24" s="268">
        <v>0</v>
      </c>
      <c r="L24" s="268">
        <v>0</v>
      </c>
      <c r="M24" s="268">
        <v>0</v>
      </c>
      <c r="N24" s="269"/>
    </row>
    <row r="25" spans="1:14" ht="15.75" customHeight="1">
      <c r="A25" s="348" t="s">
        <v>212</v>
      </c>
      <c r="B25" s="352">
        <v>6874</v>
      </c>
      <c r="C25" s="352">
        <v>0</v>
      </c>
      <c r="D25" s="352">
        <v>114</v>
      </c>
      <c r="E25" s="352">
        <v>144</v>
      </c>
      <c r="F25" s="352">
        <v>0</v>
      </c>
      <c r="G25" s="352">
        <v>4894</v>
      </c>
      <c r="H25" s="352">
        <v>0</v>
      </c>
      <c r="I25" s="352">
        <v>0</v>
      </c>
      <c r="J25" s="352">
        <v>12026</v>
      </c>
      <c r="K25" s="352">
        <v>12001</v>
      </c>
      <c r="L25" s="352">
        <v>0</v>
      </c>
      <c r="M25" s="352">
        <v>25</v>
      </c>
      <c r="N25" s="353"/>
    </row>
    <row r="26" spans="1:14" ht="15.75" customHeight="1">
      <c r="A26" s="316" t="s">
        <v>213</v>
      </c>
      <c r="B26" s="378">
        <v>9234</v>
      </c>
      <c r="C26" s="378">
        <v>0</v>
      </c>
      <c r="D26" s="378">
        <v>35</v>
      </c>
      <c r="E26" s="378">
        <v>120</v>
      </c>
      <c r="F26" s="378">
        <v>65</v>
      </c>
      <c r="G26" s="378">
        <v>7691</v>
      </c>
      <c r="H26" s="378">
        <v>0</v>
      </c>
      <c r="I26" s="378">
        <v>0</v>
      </c>
      <c r="J26" s="378">
        <v>17145</v>
      </c>
      <c r="K26" s="378">
        <v>17145</v>
      </c>
      <c r="L26" s="378">
        <v>0</v>
      </c>
      <c r="M26" s="378">
        <v>0</v>
      </c>
      <c r="N26" s="379"/>
    </row>
    <row r="27" spans="1:14" ht="15.75" customHeight="1">
      <c r="A27" s="266" t="s">
        <v>214</v>
      </c>
      <c r="B27" s="268">
        <v>17953</v>
      </c>
      <c r="C27" s="268">
        <v>0</v>
      </c>
      <c r="D27" s="268">
        <v>0</v>
      </c>
      <c r="E27" s="268">
        <v>228</v>
      </c>
      <c r="F27" s="268">
        <v>0</v>
      </c>
      <c r="G27" s="268">
        <v>18931</v>
      </c>
      <c r="H27" s="268">
        <v>0</v>
      </c>
      <c r="I27" s="268">
        <v>0</v>
      </c>
      <c r="J27" s="268">
        <v>37112</v>
      </c>
      <c r="K27" s="268">
        <v>37112</v>
      </c>
      <c r="L27" s="268">
        <v>0</v>
      </c>
      <c r="M27" s="268">
        <v>0</v>
      </c>
      <c r="N27" s="269"/>
    </row>
    <row r="28" spans="1:14" ht="15.75" customHeight="1">
      <c r="A28" s="266" t="s">
        <v>215</v>
      </c>
      <c r="B28" s="268">
        <v>38</v>
      </c>
      <c r="C28" s="268">
        <v>0</v>
      </c>
      <c r="D28" s="268">
        <v>0</v>
      </c>
      <c r="E28" s="268">
        <v>0</v>
      </c>
      <c r="F28" s="268">
        <v>0</v>
      </c>
      <c r="G28" s="268">
        <v>1296</v>
      </c>
      <c r="H28" s="268">
        <v>0</v>
      </c>
      <c r="I28" s="268">
        <v>0</v>
      </c>
      <c r="J28" s="268">
        <v>1334</v>
      </c>
      <c r="K28" s="268">
        <v>1334</v>
      </c>
      <c r="L28" s="262">
        <v>0</v>
      </c>
      <c r="M28" s="262">
        <v>0</v>
      </c>
      <c r="N28" s="269"/>
    </row>
    <row r="29" spans="1:14" ht="15.75" customHeight="1">
      <c r="A29" s="266" t="s">
        <v>216</v>
      </c>
      <c r="B29" s="268">
        <v>11568</v>
      </c>
      <c r="C29" s="268">
        <v>0</v>
      </c>
      <c r="D29" s="268">
        <v>81</v>
      </c>
      <c r="E29" s="268">
        <v>22</v>
      </c>
      <c r="F29" s="268">
        <v>0</v>
      </c>
      <c r="G29" s="268">
        <v>23982</v>
      </c>
      <c r="H29" s="268">
        <v>2</v>
      </c>
      <c r="I29" s="268">
        <v>0</v>
      </c>
      <c r="J29" s="268">
        <v>35655</v>
      </c>
      <c r="K29" s="268">
        <v>35655</v>
      </c>
      <c r="L29" s="268">
        <v>0</v>
      </c>
      <c r="M29" s="268">
        <v>0</v>
      </c>
      <c r="N29" s="269"/>
    </row>
    <row r="30" spans="1:14" ht="15.75" customHeight="1">
      <c r="A30" s="348" t="s">
        <v>217</v>
      </c>
      <c r="B30" s="352">
        <v>1205</v>
      </c>
      <c r="C30" s="352">
        <v>0</v>
      </c>
      <c r="D30" s="352">
        <v>7</v>
      </c>
      <c r="E30" s="352">
        <v>104</v>
      </c>
      <c r="F30" s="352">
        <v>0</v>
      </c>
      <c r="G30" s="352">
        <v>2547</v>
      </c>
      <c r="H30" s="352">
        <v>0</v>
      </c>
      <c r="I30" s="352">
        <v>0</v>
      </c>
      <c r="J30" s="352">
        <v>3863</v>
      </c>
      <c r="K30" s="352">
        <v>3863</v>
      </c>
      <c r="L30" s="352">
        <v>0</v>
      </c>
      <c r="M30" s="352">
        <v>0</v>
      </c>
      <c r="N30" s="353"/>
    </row>
    <row r="31" spans="1:14" ht="15.75" customHeight="1">
      <c r="A31" s="266" t="s">
        <v>171</v>
      </c>
      <c r="B31" s="268">
        <v>353</v>
      </c>
      <c r="C31" s="268">
        <v>0</v>
      </c>
      <c r="D31" s="268">
        <v>0</v>
      </c>
      <c r="E31" s="268">
        <v>0</v>
      </c>
      <c r="F31" s="268">
        <v>0</v>
      </c>
      <c r="G31" s="268">
        <v>1086</v>
      </c>
      <c r="H31" s="268">
        <v>0</v>
      </c>
      <c r="I31" s="268">
        <v>3</v>
      </c>
      <c r="J31" s="268">
        <v>1442</v>
      </c>
      <c r="K31" s="268">
        <v>1442</v>
      </c>
      <c r="L31" s="268">
        <v>0</v>
      </c>
      <c r="M31" s="268">
        <v>0</v>
      </c>
      <c r="N31" s="269"/>
    </row>
    <row r="32" spans="1:14" ht="15.75" customHeight="1">
      <c r="A32" s="266" t="s">
        <v>375</v>
      </c>
      <c r="B32" s="268">
        <v>2567</v>
      </c>
      <c r="C32" s="268">
        <v>0</v>
      </c>
      <c r="D32" s="268">
        <v>0</v>
      </c>
      <c r="E32" s="268">
        <v>22</v>
      </c>
      <c r="F32" s="268">
        <v>8</v>
      </c>
      <c r="G32" s="268">
        <v>2383</v>
      </c>
      <c r="H32" s="268">
        <v>0</v>
      </c>
      <c r="I32" s="268">
        <v>0</v>
      </c>
      <c r="J32" s="268">
        <v>4980</v>
      </c>
      <c r="K32" s="268">
        <v>4980</v>
      </c>
      <c r="L32" s="268">
        <v>0</v>
      </c>
      <c r="M32" s="268">
        <v>0</v>
      </c>
      <c r="N32" s="269"/>
    </row>
    <row r="33" spans="1:14" ht="15.75" customHeight="1">
      <c r="A33" s="266" t="s">
        <v>219</v>
      </c>
      <c r="B33" s="268">
        <v>7227</v>
      </c>
      <c r="C33" s="268">
        <v>0</v>
      </c>
      <c r="D33" s="268">
        <v>0</v>
      </c>
      <c r="E33" s="268">
        <v>117</v>
      </c>
      <c r="F33" s="268">
        <v>0</v>
      </c>
      <c r="G33" s="268">
        <v>11908</v>
      </c>
      <c r="H33" s="268">
        <v>0</v>
      </c>
      <c r="I33" s="268">
        <v>0</v>
      </c>
      <c r="J33" s="268">
        <v>19252</v>
      </c>
      <c r="K33" s="268">
        <v>19252</v>
      </c>
      <c r="L33" s="268"/>
      <c r="M33" s="268"/>
      <c r="N33" s="269"/>
    </row>
    <row r="34" spans="1:14" ht="15.75" customHeight="1">
      <c r="A34" s="266" t="s">
        <v>220</v>
      </c>
      <c r="B34" s="268">
        <v>7411</v>
      </c>
      <c r="C34" s="268"/>
      <c r="D34" s="268"/>
      <c r="E34" s="268">
        <v>133</v>
      </c>
      <c r="F34" s="268"/>
      <c r="G34" s="268">
        <v>13550</v>
      </c>
      <c r="H34" s="268"/>
      <c r="I34" s="268"/>
      <c r="J34" s="268">
        <v>21094</v>
      </c>
      <c r="K34" s="268">
        <v>21094</v>
      </c>
      <c r="L34" s="268"/>
      <c r="M34" s="268"/>
      <c r="N34" s="269"/>
    </row>
    <row r="35" spans="1:14" ht="15.75" customHeight="1">
      <c r="A35" s="348" t="s">
        <v>173</v>
      </c>
      <c r="B35" s="352">
        <v>8049</v>
      </c>
      <c r="C35" s="352">
        <v>0</v>
      </c>
      <c r="D35" s="352">
        <v>0</v>
      </c>
      <c r="E35" s="352">
        <v>10</v>
      </c>
      <c r="F35" s="352">
        <v>0</v>
      </c>
      <c r="G35" s="352">
        <v>12739</v>
      </c>
      <c r="H35" s="352">
        <v>0</v>
      </c>
      <c r="I35" s="352">
        <v>0</v>
      </c>
      <c r="J35" s="352">
        <v>20798</v>
      </c>
      <c r="K35" s="352">
        <v>20798</v>
      </c>
      <c r="L35" s="352"/>
      <c r="M35" s="352"/>
      <c r="N35" s="353"/>
    </row>
    <row r="36" spans="1:14" ht="15.75" customHeight="1">
      <c r="A36" s="266" t="s">
        <v>292</v>
      </c>
      <c r="B36" s="268"/>
      <c r="C36" s="268"/>
      <c r="D36" s="268"/>
      <c r="E36" s="268"/>
      <c r="F36" s="268"/>
      <c r="G36" s="268"/>
      <c r="H36" s="268"/>
      <c r="I36" s="268"/>
      <c r="J36" s="268">
        <v>0</v>
      </c>
      <c r="K36" s="268"/>
      <c r="L36" s="268"/>
      <c r="M36" s="268"/>
      <c r="N36" s="269"/>
    </row>
    <row r="37" spans="1:14" ht="15.75" customHeight="1">
      <c r="A37" s="266" t="s">
        <v>224</v>
      </c>
      <c r="B37" s="268">
        <v>0</v>
      </c>
      <c r="C37" s="268">
        <v>0</v>
      </c>
      <c r="D37" s="268">
        <v>0</v>
      </c>
      <c r="E37" s="268">
        <v>0</v>
      </c>
      <c r="F37" s="268">
        <v>0</v>
      </c>
      <c r="G37" s="268">
        <v>0</v>
      </c>
      <c r="H37" s="268">
        <v>0</v>
      </c>
      <c r="I37" s="268">
        <v>0</v>
      </c>
      <c r="J37" s="268">
        <v>0</v>
      </c>
      <c r="K37" s="268">
        <v>0</v>
      </c>
      <c r="L37" s="268">
        <v>0</v>
      </c>
      <c r="M37" s="268">
        <v>0</v>
      </c>
      <c r="N37" s="269"/>
    </row>
    <row r="38" spans="1:14" ht="15.75" customHeight="1">
      <c r="A38" s="266" t="s">
        <v>228</v>
      </c>
      <c r="B38" s="268">
        <v>0</v>
      </c>
      <c r="C38" s="268">
        <v>0</v>
      </c>
      <c r="D38" s="268">
        <v>0</v>
      </c>
      <c r="E38" s="268">
        <v>0</v>
      </c>
      <c r="F38" s="268">
        <v>0</v>
      </c>
      <c r="G38" s="268">
        <v>0</v>
      </c>
      <c r="H38" s="268">
        <v>0</v>
      </c>
      <c r="I38" s="268">
        <v>0</v>
      </c>
      <c r="J38" s="268">
        <v>0</v>
      </c>
      <c r="K38" s="268">
        <v>0</v>
      </c>
      <c r="L38" s="268">
        <v>0</v>
      </c>
      <c r="M38" s="268">
        <v>0</v>
      </c>
      <c r="N38" s="269"/>
    </row>
    <row r="39" spans="1:14" ht="15.75" customHeight="1">
      <c r="A39" s="398" t="s">
        <v>288</v>
      </c>
      <c r="B39" s="268">
        <v>9075</v>
      </c>
      <c r="C39" s="268">
        <v>0</v>
      </c>
      <c r="D39" s="268">
        <v>0</v>
      </c>
      <c r="E39" s="268">
        <v>88</v>
      </c>
      <c r="F39" s="268">
        <v>0</v>
      </c>
      <c r="G39" s="268">
        <v>10382</v>
      </c>
      <c r="H39" s="268">
        <v>0</v>
      </c>
      <c r="I39" s="268">
        <v>295</v>
      </c>
      <c r="J39" s="268">
        <v>19840</v>
      </c>
      <c r="K39" s="268">
        <v>19840</v>
      </c>
      <c r="L39" s="268">
        <v>0</v>
      </c>
      <c r="M39" s="268">
        <v>0</v>
      </c>
      <c r="N39" s="269"/>
    </row>
    <row r="40" spans="1:14" ht="15.75" customHeight="1">
      <c r="A40" s="266" t="s">
        <v>233</v>
      </c>
      <c r="B40" s="268">
        <v>1505</v>
      </c>
      <c r="C40" s="268">
        <v>0</v>
      </c>
      <c r="D40" s="268">
        <v>0</v>
      </c>
      <c r="E40" s="268">
        <v>0</v>
      </c>
      <c r="F40" s="268">
        <v>0</v>
      </c>
      <c r="G40" s="268">
        <v>186</v>
      </c>
      <c r="H40" s="268">
        <v>0</v>
      </c>
      <c r="I40" s="268">
        <v>0</v>
      </c>
      <c r="J40" s="268">
        <v>1691</v>
      </c>
      <c r="K40" s="268">
        <v>1691</v>
      </c>
      <c r="L40" s="268">
        <v>0</v>
      </c>
      <c r="M40" s="268">
        <v>0</v>
      </c>
      <c r="N40" s="269"/>
    </row>
    <row r="41" spans="1:14" ht="15.75" customHeight="1">
      <c r="A41" s="316" t="s">
        <v>225</v>
      </c>
      <c r="B41" s="429">
        <v>13600</v>
      </c>
      <c r="C41" s="429">
        <v>0</v>
      </c>
      <c r="D41" s="429">
        <v>0</v>
      </c>
      <c r="E41" s="429">
        <v>278</v>
      </c>
      <c r="F41" s="429">
        <v>0</v>
      </c>
      <c r="G41" s="429">
        <v>12814</v>
      </c>
      <c r="H41" s="429">
        <v>0</v>
      </c>
      <c r="I41" s="429">
        <v>0</v>
      </c>
      <c r="J41" s="429">
        <v>26692</v>
      </c>
      <c r="K41" s="429">
        <v>26692</v>
      </c>
      <c r="L41" s="429">
        <v>0</v>
      </c>
      <c r="M41" s="429">
        <v>0</v>
      </c>
      <c r="N41" s="430"/>
    </row>
    <row r="42" spans="1:14" ht="15.75" customHeight="1">
      <c r="A42" s="266" t="s">
        <v>226</v>
      </c>
      <c r="B42" s="268">
        <v>0</v>
      </c>
      <c r="C42" s="268">
        <v>0</v>
      </c>
      <c r="D42" s="268">
        <v>0</v>
      </c>
      <c r="E42" s="268">
        <v>27</v>
      </c>
      <c r="F42" s="268">
        <v>13</v>
      </c>
      <c r="G42" s="268">
        <v>5459</v>
      </c>
      <c r="H42" s="268">
        <v>0</v>
      </c>
      <c r="I42" s="268">
        <v>0</v>
      </c>
      <c r="J42" s="268">
        <v>5499</v>
      </c>
      <c r="K42" s="268">
        <v>5499</v>
      </c>
      <c r="L42" s="268">
        <v>0</v>
      </c>
      <c r="M42" s="268">
        <v>0</v>
      </c>
      <c r="N42" s="269"/>
    </row>
    <row r="43" spans="1:14" ht="15.75" customHeight="1">
      <c r="A43" s="15" t="s">
        <v>229</v>
      </c>
      <c r="B43" s="286">
        <v>1730</v>
      </c>
      <c r="C43" s="286">
        <v>0</v>
      </c>
      <c r="D43" s="286">
        <v>0</v>
      </c>
      <c r="E43" s="286">
        <v>5</v>
      </c>
      <c r="F43" s="286">
        <v>0</v>
      </c>
      <c r="G43" s="286">
        <v>3431</v>
      </c>
      <c r="H43" s="286">
        <v>0</v>
      </c>
      <c r="I43" s="286">
        <v>0</v>
      </c>
      <c r="J43" s="286">
        <v>5166</v>
      </c>
      <c r="K43" s="286">
        <v>5166</v>
      </c>
      <c r="L43" s="286">
        <v>0</v>
      </c>
      <c r="M43" s="286">
        <v>0</v>
      </c>
      <c r="N43" s="286"/>
    </row>
    <row r="44" spans="1:14" ht="15.75" customHeight="1">
      <c r="A44" s="15" t="s">
        <v>227</v>
      </c>
      <c r="B44" s="286">
        <v>4241</v>
      </c>
      <c r="C44" s="286">
        <v>0</v>
      </c>
      <c r="D44" s="286">
        <v>0</v>
      </c>
      <c r="E44" s="286">
        <v>35</v>
      </c>
      <c r="F44" s="286">
        <v>0</v>
      </c>
      <c r="G44" s="286">
        <v>6329</v>
      </c>
      <c r="H44" s="286">
        <v>0</v>
      </c>
      <c r="I44" s="286">
        <v>0</v>
      </c>
      <c r="J44" s="286">
        <v>10605</v>
      </c>
      <c r="K44" s="286">
        <v>10605</v>
      </c>
      <c r="L44" s="286">
        <v>0</v>
      </c>
      <c r="M44" s="286">
        <v>0</v>
      </c>
      <c r="N44" s="286"/>
    </row>
    <row r="45" spans="1:14" ht="15.75" customHeight="1" thickBot="1">
      <c r="A45" s="65" t="s">
        <v>230</v>
      </c>
      <c r="B45" s="479">
        <v>14563</v>
      </c>
      <c r="C45" s="479"/>
      <c r="D45" s="479"/>
      <c r="E45" s="479">
        <v>35</v>
      </c>
      <c r="F45" s="479"/>
      <c r="G45" s="479">
        <v>9789</v>
      </c>
      <c r="H45" s="479"/>
      <c r="I45" s="479"/>
      <c r="J45" s="479">
        <v>24387</v>
      </c>
      <c r="K45" s="479">
        <v>24052</v>
      </c>
      <c r="L45" s="479">
        <v>335</v>
      </c>
      <c r="M45" s="479"/>
      <c r="N45" s="479"/>
    </row>
    <row r="46" spans="1:14" ht="15.75" customHeight="1" thickBot="1">
      <c r="A46" s="19" t="s">
        <v>158</v>
      </c>
      <c r="B46" s="49">
        <f>SUM(B5:B45)</f>
        <v>450896</v>
      </c>
      <c r="C46" s="49">
        <f t="shared" ref="C46:M46" si="0">SUM(C5:C45)</f>
        <v>0</v>
      </c>
      <c r="D46" s="49">
        <f t="shared" si="0"/>
        <v>577</v>
      </c>
      <c r="E46" s="49">
        <f t="shared" si="0"/>
        <v>6973</v>
      </c>
      <c r="F46" s="49">
        <f t="shared" si="0"/>
        <v>86</v>
      </c>
      <c r="G46" s="49">
        <f t="shared" si="0"/>
        <v>521952</v>
      </c>
      <c r="H46" s="49">
        <f t="shared" si="0"/>
        <v>15</v>
      </c>
      <c r="I46" s="49">
        <f t="shared" si="0"/>
        <v>1526</v>
      </c>
      <c r="J46" s="49">
        <f t="shared" si="0"/>
        <v>982025</v>
      </c>
      <c r="K46" s="49">
        <f t="shared" si="0"/>
        <v>965844</v>
      </c>
      <c r="L46" s="49">
        <f t="shared" si="0"/>
        <v>335</v>
      </c>
      <c r="M46" s="49">
        <f t="shared" si="0"/>
        <v>15846</v>
      </c>
      <c r="N46" s="119"/>
    </row>
    <row r="47" spans="1:14" ht="15.75" customHeight="1">
      <c r="A47" s="457" t="s">
        <v>231</v>
      </c>
      <c r="B47" s="461">
        <v>0</v>
      </c>
      <c r="C47" s="461">
        <v>0</v>
      </c>
      <c r="D47" s="461">
        <v>0</v>
      </c>
      <c r="E47" s="461">
        <v>1</v>
      </c>
      <c r="F47" s="461">
        <v>0</v>
      </c>
      <c r="G47" s="461">
        <v>0</v>
      </c>
      <c r="H47" s="461">
        <v>0</v>
      </c>
      <c r="I47" s="461">
        <v>0</v>
      </c>
      <c r="J47" s="461">
        <v>1</v>
      </c>
      <c r="K47" s="461">
        <v>0</v>
      </c>
      <c r="L47" s="461">
        <v>0</v>
      </c>
      <c r="M47" s="461">
        <v>0</v>
      </c>
      <c r="N47" s="461"/>
    </row>
    <row r="48" spans="1:14" ht="15.75" customHeight="1">
      <c r="A48" s="15" t="s">
        <v>232</v>
      </c>
      <c r="B48" s="414">
        <v>1</v>
      </c>
      <c r="C48" s="414"/>
      <c r="D48" s="414"/>
      <c r="E48" s="414"/>
      <c r="F48" s="414"/>
      <c r="G48" s="414"/>
      <c r="H48" s="414"/>
      <c r="I48" s="414"/>
      <c r="J48" s="414">
        <v>1</v>
      </c>
      <c r="K48" s="414"/>
      <c r="L48" s="414"/>
      <c r="M48" s="414"/>
      <c r="N48" s="414"/>
    </row>
    <row r="49" spans="1:14" ht="15.75" customHeight="1" thickBot="1">
      <c r="A49" s="65" t="s">
        <v>263</v>
      </c>
      <c r="B49" s="506">
        <v>42909</v>
      </c>
      <c r="C49" s="506">
        <v>0</v>
      </c>
      <c r="D49" s="506">
        <v>0</v>
      </c>
      <c r="E49" s="506">
        <v>0</v>
      </c>
      <c r="F49" s="506">
        <v>0</v>
      </c>
      <c r="G49" s="506">
        <v>4793</v>
      </c>
      <c r="H49" s="506">
        <v>0</v>
      </c>
      <c r="I49" s="506">
        <v>0</v>
      </c>
      <c r="J49" s="506">
        <v>47702</v>
      </c>
      <c r="K49" s="506">
        <v>47702</v>
      </c>
      <c r="L49" s="506"/>
      <c r="M49" s="506"/>
      <c r="N49" s="506"/>
    </row>
    <row r="50" spans="1:14" ht="15.75" customHeight="1" thickBot="1">
      <c r="A50" s="18" t="s">
        <v>158</v>
      </c>
      <c r="B50" s="49">
        <f>SUM(B47:B49)</f>
        <v>42910</v>
      </c>
      <c r="C50" s="49">
        <f t="shared" ref="C50:M50" si="1">SUM(C47:C49)</f>
        <v>0</v>
      </c>
      <c r="D50" s="49">
        <f t="shared" si="1"/>
        <v>0</v>
      </c>
      <c r="E50" s="49">
        <f t="shared" si="1"/>
        <v>1</v>
      </c>
      <c r="F50" s="49">
        <f t="shared" si="1"/>
        <v>0</v>
      </c>
      <c r="G50" s="49">
        <f t="shared" si="1"/>
        <v>4793</v>
      </c>
      <c r="H50" s="49">
        <f t="shared" si="1"/>
        <v>0</v>
      </c>
      <c r="I50" s="49">
        <f t="shared" si="1"/>
        <v>0</v>
      </c>
      <c r="J50" s="49">
        <f t="shared" si="1"/>
        <v>47704</v>
      </c>
      <c r="K50" s="49">
        <f t="shared" si="1"/>
        <v>47702</v>
      </c>
      <c r="L50" s="49">
        <f t="shared" si="1"/>
        <v>0</v>
      </c>
      <c r="M50" s="49">
        <f t="shared" si="1"/>
        <v>0</v>
      </c>
      <c r="N50" s="119"/>
    </row>
    <row r="51" spans="1:14" ht="15.75" customHeight="1" thickBot="1">
      <c r="A51" s="19" t="s">
        <v>11</v>
      </c>
      <c r="B51" s="49">
        <f>B46+B50</f>
        <v>493806</v>
      </c>
      <c r="C51" s="49">
        <f t="shared" ref="C51:M51" si="2">C46+C50</f>
        <v>0</v>
      </c>
      <c r="D51" s="49">
        <f t="shared" si="2"/>
        <v>577</v>
      </c>
      <c r="E51" s="49">
        <f t="shared" si="2"/>
        <v>6974</v>
      </c>
      <c r="F51" s="49">
        <f t="shared" si="2"/>
        <v>86</v>
      </c>
      <c r="G51" s="49">
        <f t="shared" si="2"/>
        <v>526745</v>
      </c>
      <c r="H51" s="49">
        <f t="shared" si="2"/>
        <v>15</v>
      </c>
      <c r="I51" s="49">
        <f t="shared" si="2"/>
        <v>1526</v>
      </c>
      <c r="J51" s="49">
        <f t="shared" si="2"/>
        <v>1029729</v>
      </c>
      <c r="K51" s="49">
        <f t="shared" si="2"/>
        <v>1013546</v>
      </c>
      <c r="L51" s="49">
        <f t="shared" si="2"/>
        <v>335</v>
      </c>
      <c r="M51" s="49">
        <f t="shared" si="2"/>
        <v>15846</v>
      </c>
      <c r="N51" s="119"/>
    </row>
  </sheetData>
  <mergeCells count="15">
    <mergeCell ref="H3:H4"/>
    <mergeCell ref="M3:M4"/>
    <mergeCell ref="A2:A4"/>
    <mergeCell ref="B2:H2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K2:M2"/>
  </mergeCells>
  <phoneticPr fontId="2"/>
  <pageMargins left="0.98425196850393704" right="0.78740157480314965" top="0.78740157480314965" bottom="0.78740157480314965" header="0.51181102362204722" footer="0.51181102362204722"/>
  <pageSetup paperSize="9" firstPageNumber="48" fitToWidth="2" orientation="portrait" useFirstPageNumber="1" r:id="rId1"/>
  <headerFooter alignWithMargins="0">
    <oddFooter>&amp;C&amp;"ＭＳ 明朝,標準"&amp;12&amp;P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68"/>
  <sheetViews>
    <sheetView view="pageBreakPreview" topLeftCell="I40" zoomScale="75" zoomScaleNormal="75" zoomScaleSheetLayoutView="75" workbookViewId="0">
      <selection activeCell="J8" sqref="J8"/>
    </sheetView>
  </sheetViews>
  <sheetFormatPr defaultColWidth="9" defaultRowHeight="13.5"/>
  <cols>
    <col min="1" max="1" width="10.375" style="13" customWidth="1"/>
    <col min="2" max="2" width="11" style="23" hidden="1" customWidth="1"/>
    <col min="3" max="3" width="11" style="23" customWidth="1"/>
    <col min="4" max="4" width="9.125" style="1" bestFit="1" customWidth="1"/>
    <col min="5" max="5" width="25.625" style="1" customWidth="1"/>
    <col min="6" max="6" width="13.75" style="1" customWidth="1"/>
    <col min="7" max="7" width="9.125" style="1" customWidth="1"/>
    <col min="8" max="8" width="21.375" style="1" customWidth="1"/>
    <col min="9" max="9" width="22.125" style="1" customWidth="1"/>
    <col min="10" max="10" width="18.125" style="1" customWidth="1"/>
    <col min="11" max="11" width="4.5" style="1" customWidth="1"/>
    <col min="12" max="14" width="4.75" style="1" customWidth="1"/>
    <col min="15" max="15" width="5.125" style="1" bestFit="1" customWidth="1"/>
    <col min="16" max="16" width="7.875" style="1" customWidth="1"/>
    <col min="17" max="17" width="9.75" style="1" customWidth="1"/>
    <col min="18" max="18" width="8.625" style="1" customWidth="1"/>
    <col min="19" max="19" width="10.625" style="1" customWidth="1"/>
    <col min="20" max="20" width="47.125" style="1" customWidth="1"/>
    <col min="21" max="16384" width="9" style="1"/>
  </cols>
  <sheetData>
    <row r="1" spans="1:220" ht="14.25">
      <c r="A1" s="698" t="s">
        <v>155</v>
      </c>
      <c r="T1" s="13" t="str">
        <f>蔵書Ⅰ!R1</f>
        <v>令和３年3月31日現在</v>
      </c>
    </row>
    <row r="2" spans="1:220" ht="14.1" customHeight="1">
      <c r="A2" s="988" t="s">
        <v>0</v>
      </c>
      <c r="B2" s="979" t="s">
        <v>113</v>
      </c>
      <c r="C2" s="981" t="s">
        <v>113</v>
      </c>
      <c r="D2" s="991" t="s">
        <v>520</v>
      </c>
      <c r="E2" s="992"/>
      <c r="F2" s="992"/>
      <c r="G2" s="993"/>
      <c r="H2" s="20" t="s">
        <v>195</v>
      </c>
      <c r="I2" s="178" t="s">
        <v>196</v>
      </c>
      <c r="J2" s="20" t="s">
        <v>197</v>
      </c>
      <c r="K2" s="996" t="s">
        <v>522</v>
      </c>
      <c r="L2" s="997"/>
      <c r="M2" s="997"/>
      <c r="N2" s="998"/>
      <c r="O2" s="24" t="s">
        <v>114</v>
      </c>
      <c r="P2" s="25"/>
      <c r="Q2" s="29" t="s">
        <v>201</v>
      </c>
      <c r="R2" s="179" t="s">
        <v>115</v>
      </c>
      <c r="S2" s="179" t="s">
        <v>198</v>
      </c>
      <c r="T2" s="20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B2" s="6"/>
      <c r="HC2" s="6"/>
      <c r="HD2" s="6"/>
      <c r="HE2" s="6"/>
      <c r="HF2" s="6"/>
      <c r="HG2" s="6"/>
      <c r="HH2" s="6"/>
      <c r="HI2" s="6"/>
      <c r="HL2" s="7"/>
    </row>
    <row r="3" spans="1:220" ht="14.1" customHeight="1">
      <c r="A3" s="989"/>
      <c r="B3" s="980"/>
      <c r="C3" s="982"/>
      <c r="D3" s="994" t="s">
        <v>199</v>
      </c>
      <c r="E3" s="994" t="s">
        <v>290</v>
      </c>
      <c r="F3" s="984" t="s">
        <v>200</v>
      </c>
      <c r="G3" s="986" t="s">
        <v>521</v>
      </c>
      <c r="H3" s="8"/>
      <c r="I3" s="26"/>
      <c r="J3" s="8"/>
      <c r="K3" s="27"/>
      <c r="L3" s="986" t="s">
        <v>116</v>
      </c>
      <c r="M3" s="981" t="s">
        <v>117</v>
      </c>
      <c r="N3" s="999" t="s">
        <v>118</v>
      </c>
      <c r="O3" s="28" t="s">
        <v>74</v>
      </c>
      <c r="P3" s="977" t="s">
        <v>119</v>
      </c>
      <c r="Q3" s="30" t="s">
        <v>120</v>
      </c>
      <c r="R3" s="715" t="s">
        <v>121</v>
      </c>
      <c r="S3" s="716" t="s">
        <v>121</v>
      </c>
      <c r="T3" s="22" t="s">
        <v>20</v>
      </c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B3" s="6"/>
      <c r="HC3" s="6"/>
      <c r="HD3" s="6"/>
      <c r="HE3" s="6"/>
      <c r="HF3" s="6"/>
      <c r="HG3" s="6"/>
      <c r="HH3" s="6"/>
      <c r="HI3" s="6"/>
      <c r="HL3" s="7"/>
    </row>
    <row r="4" spans="1:220" ht="14.1" customHeight="1">
      <c r="A4" s="990"/>
      <c r="B4" s="980"/>
      <c r="C4" s="983"/>
      <c r="D4" s="995"/>
      <c r="E4" s="995"/>
      <c r="F4" s="985"/>
      <c r="G4" s="987"/>
      <c r="H4" s="201"/>
      <c r="I4" s="202"/>
      <c r="J4" s="207" t="s">
        <v>122</v>
      </c>
      <c r="K4" s="202"/>
      <c r="L4" s="987"/>
      <c r="M4" s="983"/>
      <c r="N4" s="1000"/>
      <c r="O4" s="206"/>
      <c r="P4" s="978"/>
      <c r="Q4" s="203" t="s">
        <v>123</v>
      </c>
      <c r="R4" s="204"/>
      <c r="S4" s="205"/>
      <c r="T4" s="205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B4" s="6"/>
      <c r="HC4" s="6"/>
      <c r="HD4" s="6"/>
      <c r="HE4" s="6"/>
      <c r="HF4" s="6"/>
      <c r="HG4" s="6"/>
      <c r="HH4" s="6"/>
      <c r="HI4" s="6"/>
      <c r="HL4" s="7"/>
    </row>
    <row r="5" spans="1:220" s="6" customFormat="1" ht="21" customHeight="1">
      <c r="A5" s="63" t="s">
        <v>376</v>
      </c>
      <c r="B5" s="320" t="s">
        <v>277</v>
      </c>
      <c r="C5" s="320">
        <v>43831</v>
      </c>
      <c r="D5" s="328" t="s">
        <v>406</v>
      </c>
      <c r="E5" s="325" t="s">
        <v>146</v>
      </c>
      <c r="F5" s="326" t="s">
        <v>146</v>
      </c>
      <c r="G5" s="326" t="s">
        <v>146</v>
      </c>
      <c r="H5" s="495" t="s">
        <v>146</v>
      </c>
      <c r="I5" s="496" t="s">
        <v>614</v>
      </c>
      <c r="J5" s="325" t="s">
        <v>615</v>
      </c>
      <c r="K5" s="326" t="s">
        <v>399</v>
      </c>
      <c r="L5" s="326" t="s">
        <v>399</v>
      </c>
      <c r="M5" s="326" t="s">
        <v>399</v>
      </c>
      <c r="N5" s="326" t="s">
        <v>616</v>
      </c>
      <c r="O5" s="327">
        <v>100</v>
      </c>
      <c r="P5" s="327">
        <v>23</v>
      </c>
      <c r="Q5" s="327">
        <v>2</v>
      </c>
      <c r="R5" s="327">
        <v>22666</v>
      </c>
      <c r="S5" s="327">
        <v>11613</v>
      </c>
      <c r="T5" s="497"/>
    </row>
    <row r="6" spans="1:220" s="6" customFormat="1" ht="21" customHeight="1">
      <c r="A6" s="15" t="s">
        <v>268</v>
      </c>
      <c r="B6" s="388"/>
      <c r="C6" s="393"/>
      <c r="D6" s="297"/>
      <c r="E6" s="298"/>
      <c r="F6" s="298"/>
      <c r="G6" s="298"/>
      <c r="H6" s="300"/>
      <c r="I6" s="300"/>
      <c r="J6" s="300"/>
      <c r="K6" s="301"/>
      <c r="L6" s="301"/>
      <c r="M6" s="301"/>
      <c r="N6" s="301"/>
      <c r="O6" s="50"/>
      <c r="P6" s="61"/>
      <c r="Q6" s="61"/>
      <c r="R6" s="51"/>
      <c r="S6" s="50"/>
      <c r="T6" s="78" t="s">
        <v>580</v>
      </c>
    </row>
    <row r="7" spans="1:220" s="6" customFormat="1" ht="21" customHeight="1">
      <c r="A7" s="15" t="s">
        <v>270</v>
      </c>
      <c r="B7" s="270"/>
      <c r="C7" s="270"/>
      <c r="D7" s="271"/>
      <c r="E7" s="272"/>
      <c r="F7" s="272"/>
      <c r="G7" s="272"/>
      <c r="H7" s="273"/>
      <c r="I7" s="273"/>
      <c r="J7" s="273"/>
      <c r="K7" s="274"/>
      <c r="L7" s="274"/>
      <c r="M7" s="274"/>
      <c r="N7" s="274"/>
      <c r="O7" s="275"/>
      <c r="P7" s="275"/>
      <c r="Q7" s="275"/>
      <c r="R7" s="275"/>
      <c r="S7" s="275"/>
      <c r="T7" s="78" t="s">
        <v>580</v>
      </c>
    </row>
    <row r="8" spans="1:220" s="41" customFormat="1" ht="36.75" customHeight="1">
      <c r="A8" s="15" t="s">
        <v>346</v>
      </c>
      <c r="B8" s="270">
        <v>40603</v>
      </c>
      <c r="C8" s="270">
        <v>42917</v>
      </c>
      <c r="D8" s="271" t="s">
        <v>617</v>
      </c>
      <c r="E8" s="272" t="s">
        <v>441</v>
      </c>
      <c r="F8" s="273" t="s">
        <v>413</v>
      </c>
      <c r="G8" s="272" t="s">
        <v>442</v>
      </c>
      <c r="H8" s="273" t="s">
        <v>443</v>
      </c>
      <c r="I8" s="273" t="s">
        <v>444</v>
      </c>
      <c r="J8" s="902" t="s">
        <v>445</v>
      </c>
      <c r="K8" s="274" t="s">
        <v>399</v>
      </c>
      <c r="L8" s="274" t="s">
        <v>399</v>
      </c>
      <c r="M8" s="274" t="s">
        <v>399</v>
      </c>
      <c r="N8" s="274" t="s">
        <v>405</v>
      </c>
      <c r="O8" s="275">
        <v>145</v>
      </c>
      <c r="P8" s="275">
        <v>32</v>
      </c>
      <c r="Q8" s="275">
        <v>6</v>
      </c>
      <c r="R8" s="275" t="s">
        <v>148</v>
      </c>
      <c r="S8" s="275">
        <v>74203</v>
      </c>
      <c r="T8" s="276" t="s">
        <v>618</v>
      </c>
    </row>
    <row r="9" spans="1:220" ht="21" customHeight="1">
      <c r="A9" s="15" t="s">
        <v>347</v>
      </c>
      <c r="B9" s="270"/>
      <c r="C9" s="270"/>
      <c r="D9" s="271"/>
      <c r="E9" s="272"/>
      <c r="F9" s="272"/>
      <c r="G9" s="272"/>
      <c r="H9" s="273"/>
      <c r="I9" s="273"/>
      <c r="J9" s="273"/>
      <c r="K9" s="274"/>
      <c r="L9" s="274"/>
      <c r="M9" s="274"/>
      <c r="N9" s="274"/>
      <c r="O9" s="275"/>
      <c r="P9" s="275"/>
      <c r="Q9" s="275"/>
      <c r="R9" s="275"/>
      <c r="S9" s="275"/>
      <c r="T9" s="276" t="s">
        <v>428</v>
      </c>
    </row>
    <row r="10" spans="1:220" ht="21" customHeight="1">
      <c r="A10" s="63" t="s">
        <v>143</v>
      </c>
      <c r="B10" s="380"/>
      <c r="C10" s="380"/>
      <c r="D10" s="321"/>
      <c r="E10" s="322"/>
      <c r="F10" s="322"/>
      <c r="G10" s="322"/>
      <c r="H10" s="325"/>
      <c r="I10" s="325"/>
      <c r="J10" s="325"/>
      <c r="K10" s="326"/>
      <c r="L10" s="326"/>
      <c r="M10" s="326"/>
      <c r="N10" s="326"/>
      <c r="O10" s="327"/>
      <c r="P10" s="327"/>
      <c r="Q10" s="327"/>
      <c r="R10" s="327"/>
      <c r="S10" s="327"/>
      <c r="T10" s="440" t="s">
        <v>428</v>
      </c>
    </row>
    <row r="11" spans="1:220" ht="21" customHeight="1">
      <c r="A11" s="15" t="s">
        <v>144</v>
      </c>
      <c r="B11" s="270"/>
      <c r="C11" s="270"/>
      <c r="D11" s="271"/>
      <c r="E11" s="272"/>
      <c r="F11" s="272"/>
      <c r="G11" s="272"/>
      <c r="H11" s="273"/>
      <c r="I11" s="273"/>
      <c r="J11" s="273"/>
      <c r="K11" s="274"/>
      <c r="L11" s="274"/>
      <c r="M11" s="274"/>
      <c r="N11" s="274"/>
      <c r="O11" s="275"/>
      <c r="P11" s="275"/>
      <c r="Q11" s="275"/>
      <c r="R11" s="288"/>
      <c r="S11" s="420"/>
      <c r="T11" s="289" t="s">
        <v>428</v>
      </c>
      <c r="U11" s="139"/>
    </row>
    <row r="12" spans="1:220" ht="21" customHeight="1">
      <c r="A12" s="15" t="s">
        <v>147</v>
      </c>
      <c r="B12" s="287"/>
      <c r="C12" s="270"/>
      <c r="D12" s="271"/>
      <c r="E12" s="272"/>
      <c r="F12" s="272"/>
      <c r="G12" s="272"/>
      <c r="H12" s="273"/>
      <c r="I12" s="273"/>
      <c r="J12" s="273"/>
      <c r="K12" s="274"/>
      <c r="L12" s="274"/>
      <c r="M12" s="274"/>
      <c r="N12" s="274"/>
      <c r="O12" s="275"/>
      <c r="P12" s="275"/>
      <c r="Q12" s="275"/>
      <c r="R12" s="288"/>
      <c r="S12" s="420"/>
      <c r="T12" s="289" t="s">
        <v>428</v>
      </c>
      <c r="U12" s="139"/>
    </row>
    <row r="13" spans="1:220" ht="21" customHeight="1">
      <c r="A13" s="15" t="s">
        <v>223</v>
      </c>
      <c r="B13" s="287"/>
      <c r="C13" s="270"/>
      <c r="D13" s="271"/>
      <c r="E13" s="272"/>
      <c r="F13" s="272"/>
      <c r="G13" s="272"/>
      <c r="H13" s="273"/>
      <c r="I13" s="273"/>
      <c r="J13" s="273"/>
      <c r="K13" s="274"/>
      <c r="L13" s="274"/>
      <c r="M13" s="274"/>
      <c r="N13" s="274"/>
      <c r="O13" s="275"/>
      <c r="P13" s="275"/>
      <c r="Q13" s="275"/>
      <c r="R13" s="288"/>
      <c r="S13" s="420"/>
      <c r="T13" s="289" t="s">
        <v>428</v>
      </c>
    </row>
    <row r="14" spans="1:220" s="41" customFormat="1" ht="21" customHeight="1">
      <c r="A14" s="64" t="s">
        <v>145</v>
      </c>
      <c r="B14" s="354">
        <v>38991</v>
      </c>
      <c r="C14" s="354">
        <v>43009</v>
      </c>
      <c r="D14" s="355" t="s">
        <v>423</v>
      </c>
      <c r="E14" s="356" t="s">
        <v>440</v>
      </c>
      <c r="F14" s="356" t="s">
        <v>394</v>
      </c>
      <c r="G14" s="356" t="s">
        <v>416</v>
      </c>
      <c r="H14" s="357" t="s">
        <v>455</v>
      </c>
      <c r="I14" s="357" t="s">
        <v>397</v>
      </c>
      <c r="J14" s="357" t="s">
        <v>422</v>
      </c>
      <c r="K14" s="424" t="s">
        <v>399</v>
      </c>
      <c r="L14" s="424" t="s">
        <v>399</v>
      </c>
      <c r="M14" s="424" t="s">
        <v>399</v>
      </c>
      <c r="N14" s="424" t="s">
        <v>400</v>
      </c>
      <c r="O14" s="425">
        <v>19</v>
      </c>
      <c r="P14" s="425">
        <v>4</v>
      </c>
      <c r="Q14" s="425">
        <v>5</v>
      </c>
      <c r="R14" s="425" t="s">
        <v>148</v>
      </c>
      <c r="S14" s="425">
        <v>14466</v>
      </c>
      <c r="T14" s="426"/>
    </row>
    <row r="15" spans="1:220" s="41" customFormat="1" ht="21" customHeight="1">
      <c r="A15" s="63" t="s">
        <v>348</v>
      </c>
      <c r="B15" s="320">
        <v>40725</v>
      </c>
      <c r="C15" s="320">
        <v>43009</v>
      </c>
      <c r="D15" s="321" t="s">
        <v>392</v>
      </c>
      <c r="E15" s="322" t="s">
        <v>440</v>
      </c>
      <c r="F15" s="322" t="s">
        <v>394</v>
      </c>
      <c r="G15" s="322" t="s">
        <v>416</v>
      </c>
      <c r="H15" s="325" t="s">
        <v>455</v>
      </c>
      <c r="I15" s="325" t="s">
        <v>397</v>
      </c>
      <c r="J15" s="325" t="s">
        <v>422</v>
      </c>
      <c r="K15" s="326" t="s">
        <v>399</v>
      </c>
      <c r="L15" s="326" t="s">
        <v>399</v>
      </c>
      <c r="M15" s="326" t="s">
        <v>399</v>
      </c>
      <c r="N15" s="326" t="s">
        <v>400</v>
      </c>
      <c r="O15" s="327">
        <v>6</v>
      </c>
      <c r="P15" s="327">
        <v>2</v>
      </c>
      <c r="Q15" s="327">
        <v>1</v>
      </c>
      <c r="R15" s="327" t="s">
        <v>619</v>
      </c>
      <c r="S15" s="327" t="s">
        <v>619</v>
      </c>
      <c r="T15" s="328" t="s">
        <v>456</v>
      </c>
    </row>
    <row r="16" spans="1:220" ht="21" customHeight="1">
      <c r="A16" s="15" t="s">
        <v>349</v>
      </c>
      <c r="B16" s="287"/>
      <c r="C16" s="287" t="s">
        <v>620</v>
      </c>
      <c r="D16" s="271" t="s">
        <v>392</v>
      </c>
      <c r="E16" s="272" t="s">
        <v>415</v>
      </c>
      <c r="F16" s="298" t="s">
        <v>394</v>
      </c>
      <c r="G16" s="272" t="s">
        <v>621</v>
      </c>
      <c r="H16" s="300" t="s">
        <v>622</v>
      </c>
      <c r="I16" s="300" t="s">
        <v>623</v>
      </c>
      <c r="J16" s="300" t="s">
        <v>398</v>
      </c>
      <c r="K16" s="301" t="s">
        <v>399</v>
      </c>
      <c r="L16" s="301" t="s">
        <v>399</v>
      </c>
      <c r="M16" s="301" t="s">
        <v>399</v>
      </c>
      <c r="N16" s="454" t="s">
        <v>400</v>
      </c>
      <c r="O16" s="288">
        <v>20</v>
      </c>
      <c r="P16" s="288">
        <v>5</v>
      </c>
      <c r="Q16" s="288">
        <v>2</v>
      </c>
      <c r="R16" s="288">
        <v>2970</v>
      </c>
      <c r="S16" s="288">
        <v>7602</v>
      </c>
      <c r="T16" s="289"/>
    </row>
    <row r="17" spans="1:21" ht="21" customHeight="1">
      <c r="A17" s="15" t="s">
        <v>235</v>
      </c>
      <c r="B17" s="287"/>
      <c r="C17" s="287" t="s">
        <v>620</v>
      </c>
      <c r="D17" s="271" t="s">
        <v>392</v>
      </c>
      <c r="E17" s="272" t="s">
        <v>415</v>
      </c>
      <c r="F17" s="272" t="s">
        <v>394</v>
      </c>
      <c r="G17" s="272" t="s">
        <v>621</v>
      </c>
      <c r="H17" s="273" t="s">
        <v>622</v>
      </c>
      <c r="I17" s="273" t="s">
        <v>623</v>
      </c>
      <c r="J17" s="273" t="s">
        <v>398</v>
      </c>
      <c r="K17" s="274" t="s">
        <v>399</v>
      </c>
      <c r="L17" s="274" t="s">
        <v>399</v>
      </c>
      <c r="M17" s="274" t="s">
        <v>399</v>
      </c>
      <c r="N17" s="274" t="s">
        <v>400</v>
      </c>
      <c r="O17" s="275">
        <v>6</v>
      </c>
      <c r="P17" s="275">
        <v>2</v>
      </c>
      <c r="Q17" s="275">
        <v>1</v>
      </c>
      <c r="R17" s="275">
        <v>0</v>
      </c>
      <c r="S17" s="275">
        <v>0</v>
      </c>
      <c r="T17" s="276" t="s">
        <v>553</v>
      </c>
    </row>
    <row r="18" spans="1:21" ht="21" customHeight="1">
      <c r="A18" s="15" t="s">
        <v>350</v>
      </c>
      <c r="B18" s="287"/>
      <c r="C18" s="287" t="s">
        <v>620</v>
      </c>
      <c r="D18" s="271" t="s">
        <v>392</v>
      </c>
      <c r="E18" s="272" t="s">
        <v>415</v>
      </c>
      <c r="F18" s="272" t="s">
        <v>394</v>
      </c>
      <c r="G18" s="272" t="s">
        <v>621</v>
      </c>
      <c r="H18" s="273" t="s">
        <v>622</v>
      </c>
      <c r="I18" s="273" t="s">
        <v>623</v>
      </c>
      <c r="J18" s="273" t="s">
        <v>398</v>
      </c>
      <c r="K18" s="274" t="s">
        <v>399</v>
      </c>
      <c r="L18" s="274" t="s">
        <v>399</v>
      </c>
      <c r="M18" s="274" t="s">
        <v>399</v>
      </c>
      <c r="N18" s="274" t="s">
        <v>400</v>
      </c>
      <c r="O18" s="275">
        <v>8</v>
      </c>
      <c r="P18" s="275">
        <v>2</v>
      </c>
      <c r="Q18" s="275">
        <v>1</v>
      </c>
      <c r="R18" s="275">
        <v>0</v>
      </c>
      <c r="S18" s="275">
        <v>0</v>
      </c>
      <c r="T18" s="276" t="s">
        <v>553</v>
      </c>
    </row>
    <row r="19" spans="1:21" ht="21" customHeight="1">
      <c r="A19" s="64" t="s">
        <v>234</v>
      </c>
      <c r="B19" s="354"/>
      <c r="C19" s="354" t="s">
        <v>620</v>
      </c>
      <c r="D19" s="355" t="s">
        <v>392</v>
      </c>
      <c r="E19" s="356" t="s">
        <v>415</v>
      </c>
      <c r="F19" s="356" t="s">
        <v>394</v>
      </c>
      <c r="G19" s="356" t="s">
        <v>621</v>
      </c>
      <c r="H19" s="357" t="s">
        <v>622</v>
      </c>
      <c r="I19" s="357" t="s">
        <v>623</v>
      </c>
      <c r="J19" s="357" t="s">
        <v>398</v>
      </c>
      <c r="K19" s="424" t="s">
        <v>399</v>
      </c>
      <c r="L19" s="424" t="s">
        <v>399</v>
      </c>
      <c r="M19" s="424" t="s">
        <v>399</v>
      </c>
      <c r="N19" s="424" t="s">
        <v>400</v>
      </c>
      <c r="O19" s="425">
        <v>8</v>
      </c>
      <c r="P19" s="425">
        <v>2</v>
      </c>
      <c r="Q19" s="425">
        <v>1</v>
      </c>
      <c r="R19" s="425">
        <v>0</v>
      </c>
      <c r="S19" s="425">
        <v>0</v>
      </c>
      <c r="T19" s="276" t="s">
        <v>553</v>
      </c>
    </row>
    <row r="20" spans="1:21" ht="21" customHeight="1">
      <c r="A20" s="63" t="s">
        <v>351</v>
      </c>
      <c r="B20" s="380" t="s">
        <v>278</v>
      </c>
      <c r="C20" s="380">
        <v>43282</v>
      </c>
      <c r="D20" s="297" t="s">
        <v>406</v>
      </c>
      <c r="E20" s="322" t="s">
        <v>457</v>
      </c>
      <c r="F20" s="322" t="s">
        <v>394</v>
      </c>
      <c r="G20" s="322" t="s">
        <v>458</v>
      </c>
      <c r="H20" s="325" t="s">
        <v>459</v>
      </c>
      <c r="I20" s="325" t="s">
        <v>460</v>
      </c>
      <c r="J20" s="273" t="s">
        <v>539</v>
      </c>
      <c r="K20" s="326" t="s">
        <v>399</v>
      </c>
      <c r="L20" s="326" t="s">
        <v>399</v>
      </c>
      <c r="M20" s="326" t="s">
        <v>399</v>
      </c>
      <c r="N20" s="326" t="s">
        <v>405</v>
      </c>
      <c r="O20" s="327">
        <v>26</v>
      </c>
      <c r="P20" s="327">
        <v>6</v>
      </c>
      <c r="Q20" s="327">
        <v>1</v>
      </c>
      <c r="R20" s="327">
        <v>0</v>
      </c>
      <c r="S20" s="327">
        <v>25272</v>
      </c>
      <c r="T20" s="328"/>
    </row>
    <row r="21" spans="1:21" ht="21" customHeight="1">
      <c r="A21" s="15" t="s">
        <v>209</v>
      </c>
      <c r="B21" s="270" t="s">
        <v>279</v>
      </c>
      <c r="C21" s="270">
        <v>43282</v>
      </c>
      <c r="D21" s="297" t="s">
        <v>411</v>
      </c>
      <c r="E21" s="272" t="s">
        <v>461</v>
      </c>
      <c r="F21" s="272" t="s">
        <v>394</v>
      </c>
      <c r="G21" s="298" t="s">
        <v>540</v>
      </c>
      <c r="H21" s="273" t="s">
        <v>412</v>
      </c>
      <c r="I21" s="273" t="s">
        <v>462</v>
      </c>
      <c r="J21" s="273" t="s">
        <v>463</v>
      </c>
      <c r="K21" s="274" t="s">
        <v>399</v>
      </c>
      <c r="L21" s="274" t="s">
        <v>399</v>
      </c>
      <c r="M21" s="274" t="s">
        <v>399</v>
      </c>
      <c r="N21" s="274" t="s">
        <v>405</v>
      </c>
      <c r="O21" s="275">
        <v>9</v>
      </c>
      <c r="P21" s="275">
        <v>2</v>
      </c>
      <c r="Q21" s="275">
        <v>1</v>
      </c>
      <c r="R21" s="275" t="s">
        <v>568</v>
      </c>
      <c r="S21" s="275" t="s">
        <v>568</v>
      </c>
      <c r="T21" s="276"/>
    </row>
    <row r="22" spans="1:21" ht="21" customHeight="1">
      <c r="A22" s="15" t="s">
        <v>211</v>
      </c>
      <c r="B22" s="387" t="s">
        <v>280</v>
      </c>
      <c r="C22" s="388">
        <v>43282</v>
      </c>
      <c r="D22" s="297" t="s">
        <v>406</v>
      </c>
      <c r="E22" s="298" t="s">
        <v>461</v>
      </c>
      <c r="F22" s="298" t="s">
        <v>394</v>
      </c>
      <c r="G22" s="298" t="s">
        <v>464</v>
      </c>
      <c r="H22" s="300" t="s">
        <v>412</v>
      </c>
      <c r="I22" s="273" t="s">
        <v>541</v>
      </c>
      <c r="J22" s="273" t="s">
        <v>539</v>
      </c>
      <c r="K22" s="301" t="s">
        <v>399</v>
      </c>
      <c r="L22" s="301" t="s">
        <v>399</v>
      </c>
      <c r="M22" s="301" t="s">
        <v>399</v>
      </c>
      <c r="N22" s="301" t="s">
        <v>407</v>
      </c>
      <c r="O22" s="288">
        <v>9</v>
      </c>
      <c r="P22" s="288">
        <v>2</v>
      </c>
      <c r="Q22" s="288">
        <v>1</v>
      </c>
      <c r="R22" s="288"/>
      <c r="S22" s="288"/>
      <c r="T22" s="289"/>
    </row>
    <row r="23" spans="1:21" ht="21" customHeight="1">
      <c r="A23" s="15" t="s">
        <v>261</v>
      </c>
      <c r="B23" s="387" t="s">
        <v>281</v>
      </c>
      <c r="C23" s="388">
        <v>43282</v>
      </c>
      <c r="D23" s="297" t="s">
        <v>406</v>
      </c>
      <c r="E23" s="298" t="s">
        <v>461</v>
      </c>
      <c r="F23" s="298" t="s">
        <v>394</v>
      </c>
      <c r="G23" s="298" t="s">
        <v>464</v>
      </c>
      <c r="H23" s="300" t="s">
        <v>412</v>
      </c>
      <c r="I23" s="273" t="s">
        <v>542</v>
      </c>
      <c r="J23" s="273" t="s">
        <v>539</v>
      </c>
      <c r="K23" s="301" t="s">
        <v>399</v>
      </c>
      <c r="L23" s="301" t="s">
        <v>399</v>
      </c>
      <c r="M23" s="301" t="s">
        <v>399</v>
      </c>
      <c r="N23" s="301" t="s">
        <v>405</v>
      </c>
      <c r="O23" s="288">
        <v>6</v>
      </c>
      <c r="P23" s="288">
        <v>2</v>
      </c>
      <c r="Q23" s="288">
        <v>1</v>
      </c>
      <c r="R23" s="288" t="s">
        <v>148</v>
      </c>
      <c r="S23" s="288" t="s">
        <v>148</v>
      </c>
      <c r="T23" s="289"/>
    </row>
    <row r="24" spans="1:21" ht="21" customHeight="1">
      <c r="A24" s="15" t="s">
        <v>430</v>
      </c>
      <c r="B24" s="387" t="s">
        <v>281</v>
      </c>
      <c r="C24" s="388">
        <v>42719</v>
      </c>
      <c r="D24" s="297" t="s">
        <v>406</v>
      </c>
      <c r="E24" s="298" t="s">
        <v>432</v>
      </c>
      <c r="F24" s="298" t="s">
        <v>394</v>
      </c>
      <c r="G24" s="298" t="s">
        <v>433</v>
      </c>
      <c r="H24" s="300" t="s">
        <v>543</v>
      </c>
      <c r="I24" s="273" t="s">
        <v>542</v>
      </c>
      <c r="J24" s="300" t="s">
        <v>544</v>
      </c>
      <c r="K24" s="301" t="s">
        <v>399</v>
      </c>
      <c r="L24" s="301" t="s">
        <v>399</v>
      </c>
      <c r="M24" s="301" t="s">
        <v>399</v>
      </c>
      <c r="N24" s="301" t="s">
        <v>407</v>
      </c>
      <c r="O24" s="288">
        <v>11</v>
      </c>
      <c r="P24" s="288">
        <v>6</v>
      </c>
      <c r="Q24" s="288">
        <v>0</v>
      </c>
      <c r="R24" s="288">
        <v>0</v>
      </c>
      <c r="S24" s="288">
        <v>16385</v>
      </c>
      <c r="T24" s="289"/>
    </row>
    <row r="25" spans="1:21" s="41" customFormat="1" ht="21" customHeight="1">
      <c r="A25" s="64" t="s">
        <v>212</v>
      </c>
      <c r="B25" s="354">
        <v>39995</v>
      </c>
      <c r="C25" s="354" t="s">
        <v>545</v>
      </c>
      <c r="D25" s="355" t="s">
        <v>392</v>
      </c>
      <c r="E25" s="356" t="s">
        <v>415</v>
      </c>
      <c r="F25" s="357" t="s">
        <v>413</v>
      </c>
      <c r="G25" s="356" t="s">
        <v>403</v>
      </c>
      <c r="H25" s="357" t="s">
        <v>624</v>
      </c>
      <c r="I25" s="357" t="s">
        <v>435</v>
      </c>
      <c r="J25" s="357" t="s">
        <v>625</v>
      </c>
      <c r="K25" s="424" t="s">
        <v>399</v>
      </c>
      <c r="L25" s="424" t="s">
        <v>399</v>
      </c>
      <c r="M25" s="424" t="s">
        <v>399</v>
      </c>
      <c r="N25" s="424" t="s">
        <v>405</v>
      </c>
      <c r="O25" s="425">
        <v>31</v>
      </c>
      <c r="P25" s="425">
        <v>5</v>
      </c>
      <c r="Q25" s="425">
        <v>2</v>
      </c>
      <c r="R25" s="425"/>
      <c r="S25" s="425">
        <v>5536</v>
      </c>
      <c r="T25" s="426"/>
    </row>
    <row r="26" spans="1:21" ht="21" customHeight="1">
      <c r="A26" s="63" t="s">
        <v>213</v>
      </c>
      <c r="B26" s="380">
        <v>40238</v>
      </c>
      <c r="C26" s="380">
        <v>42217</v>
      </c>
      <c r="D26" s="321" t="s">
        <v>392</v>
      </c>
      <c r="E26" s="322" t="s">
        <v>465</v>
      </c>
      <c r="F26" s="322" t="s">
        <v>394</v>
      </c>
      <c r="G26" s="322" t="s">
        <v>466</v>
      </c>
      <c r="H26" s="325" t="s">
        <v>467</v>
      </c>
      <c r="I26" s="325" t="s">
        <v>397</v>
      </c>
      <c r="J26" s="325" t="s">
        <v>410</v>
      </c>
      <c r="K26" s="326" t="s">
        <v>399</v>
      </c>
      <c r="L26" s="326" t="s">
        <v>399</v>
      </c>
      <c r="M26" s="326" t="s">
        <v>399</v>
      </c>
      <c r="N26" s="326" t="s">
        <v>407</v>
      </c>
      <c r="O26" s="327">
        <v>11</v>
      </c>
      <c r="P26" s="327">
        <v>4</v>
      </c>
      <c r="Q26" s="327">
        <v>1</v>
      </c>
      <c r="R26" s="327">
        <v>0</v>
      </c>
      <c r="S26" s="327">
        <v>4266</v>
      </c>
      <c r="T26" s="328"/>
    </row>
    <row r="27" spans="1:21" ht="21" customHeight="1">
      <c r="A27" s="15" t="s">
        <v>214</v>
      </c>
      <c r="B27" s="393">
        <v>39875</v>
      </c>
      <c r="C27" s="393">
        <v>43525</v>
      </c>
      <c r="D27" s="297" t="s">
        <v>392</v>
      </c>
      <c r="E27" s="272" t="s">
        <v>415</v>
      </c>
      <c r="F27" s="298" t="s">
        <v>394</v>
      </c>
      <c r="G27" s="272" t="s">
        <v>403</v>
      </c>
      <c r="H27" s="300" t="s">
        <v>626</v>
      </c>
      <c r="I27" s="273" t="s">
        <v>435</v>
      </c>
      <c r="J27" s="300" t="s">
        <v>417</v>
      </c>
      <c r="K27" s="301" t="s">
        <v>399</v>
      </c>
      <c r="L27" s="301" t="s">
        <v>399</v>
      </c>
      <c r="M27" s="301" t="s">
        <v>399</v>
      </c>
      <c r="N27" s="454" t="s">
        <v>400</v>
      </c>
      <c r="O27" s="288">
        <v>12</v>
      </c>
      <c r="P27" s="288">
        <v>3</v>
      </c>
      <c r="Q27" s="288">
        <v>0</v>
      </c>
      <c r="R27" s="288">
        <v>0</v>
      </c>
      <c r="S27" s="288">
        <v>10174</v>
      </c>
      <c r="T27" s="289"/>
    </row>
    <row r="28" spans="1:21" ht="21" customHeight="1">
      <c r="A28" s="15" t="s">
        <v>215</v>
      </c>
      <c r="B28" s="270" t="s">
        <v>282</v>
      </c>
      <c r="C28" s="270">
        <v>43525</v>
      </c>
      <c r="D28" s="271" t="s">
        <v>554</v>
      </c>
      <c r="E28" s="272" t="s">
        <v>468</v>
      </c>
      <c r="F28" s="272" t="s">
        <v>394</v>
      </c>
      <c r="G28" s="272" t="s">
        <v>403</v>
      </c>
      <c r="H28" s="273" t="s">
        <v>469</v>
      </c>
      <c r="I28" s="273" t="s">
        <v>397</v>
      </c>
      <c r="J28" s="273" t="s">
        <v>417</v>
      </c>
      <c r="K28" s="274" t="s">
        <v>399</v>
      </c>
      <c r="L28" s="274" t="s">
        <v>399</v>
      </c>
      <c r="M28" s="274" t="s">
        <v>399</v>
      </c>
      <c r="N28" s="274" t="s">
        <v>400</v>
      </c>
      <c r="O28" s="275">
        <v>3</v>
      </c>
      <c r="P28" s="275">
        <v>1</v>
      </c>
      <c r="Q28" s="275">
        <v>0</v>
      </c>
      <c r="R28" s="275">
        <v>0</v>
      </c>
      <c r="S28" s="275">
        <v>0</v>
      </c>
      <c r="T28" s="276" t="s">
        <v>555</v>
      </c>
    </row>
    <row r="29" spans="1:21" ht="21" customHeight="1">
      <c r="A29" s="15" t="s">
        <v>216</v>
      </c>
      <c r="B29" s="393">
        <v>40452</v>
      </c>
      <c r="C29" s="393">
        <v>44105</v>
      </c>
      <c r="D29" s="297" t="s">
        <v>392</v>
      </c>
      <c r="E29" s="298" t="s">
        <v>627</v>
      </c>
      <c r="F29" s="298" t="s">
        <v>394</v>
      </c>
      <c r="G29" s="298" t="s">
        <v>433</v>
      </c>
      <c r="H29" s="300" t="s">
        <v>570</v>
      </c>
      <c r="I29" s="300" t="s">
        <v>628</v>
      </c>
      <c r="J29" s="300" t="s">
        <v>404</v>
      </c>
      <c r="K29" s="301" t="s">
        <v>399</v>
      </c>
      <c r="L29" s="301" t="s">
        <v>399</v>
      </c>
      <c r="M29" s="301" t="s">
        <v>399</v>
      </c>
      <c r="N29" s="301" t="s">
        <v>400</v>
      </c>
      <c r="O29" s="288">
        <v>12</v>
      </c>
      <c r="P29" s="288">
        <v>2</v>
      </c>
      <c r="Q29" s="288">
        <v>2</v>
      </c>
      <c r="R29" s="288">
        <v>770</v>
      </c>
      <c r="S29" s="288">
        <v>5268</v>
      </c>
      <c r="T29" s="289"/>
    </row>
    <row r="30" spans="1:21" ht="21" customHeight="1">
      <c r="A30" s="64" t="s">
        <v>217</v>
      </c>
      <c r="B30" s="354">
        <v>40164</v>
      </c>
      <c r="C30" s="354">
        <v>42717</v>
      </c>
      <c r="D30" s="355" t="s">
        <v>406</v>
      </c>
      <c r="E30" s="356" t="s">
        <v>547</v>
      </c>
      <c r="F30" s="356" t="s">
        <v>394</v>
      </c>
      <c r="G30" s="356" t="s">
        <v>416</v>
      </c>
      <c r="H30" s="357" t="s">
        <v>436</v>
      </c>
      <c r="I30" s="357" t="s">
        <v>541</v>
      </c>
      <c r="J30" s="358" t="s">
        <v>404</v>
      </c>
      <c r="K30" s="359" t="s">
        <v>399</v>
      </c>
      <c r="L30" s="359" t="s">
        <v>399</v>
      </c>
      <c r="M30" s="359" t="s">
        <v>399</v>
      </c>
      <c r="N30" s="359" t="s">
        <v>400</v>
      </c>
      <c r="O30" s="360">
        <v>7</v>
      </c>
      <c r="P30" s="360">
        <v>2</v>
      </c>
      <c r="Q30" s="360">
        <v>2</v>
      </c>
      <c r="R30" s="360">
        <v>0</v>
      </c>
      <c r="S30" s="360">
        <v>4485</v>
      </c>
      <c r="T30" s="361"/>
    </row>
    <row r="31" spans="1:21" ht="21" customHeight="1">
      <c r="A31" s="63" t="s">
        <v>218</v>
      </c>
      <c r="B31" s="320"/>
      <c r="C31" s="320">
        <v>43284</v>
      </c>
      <c r="D31" s="321" t="s">
        <v>392</v>
      </c>
      <c r="E31" s="322" t="s">
        <v>415</v>
      </c>
      <c r="F31" s="322" t="s">
        <v>394</v>
      </c>
      <c r="G31" s="323" t="s">
        <v>403</v>
      </c>
      <c r="H31" s="324" t="s">
        <v>629</v>
      </c>
      <c r="I31" s="324" t="s">
        <v>630</v>
      </c>
      <c r="J31" s="325"/>
      <c r="K31" s="326" t="s">
        <v>399</v>
      </c>
      <c r="L31" s="326" t="s">
        <v>399</v>
      </c>
      <c r="M31" s="326" t="s">
        <v>399</v>
      </c>
      <c r="N31" s="326" t="s">
        <v>400</v>
      </c>
      <c r="O31" s="327">
        <v>7</v>
      </c>
      <c r="P31" s="327">
        <v>1</v>
      </c>
      <c r="Q31" s="327">
        <v>1</v>
      </c>
      <c r="R31" s="327"/>
      <c r="S31" s="327">
        <v>5994</v>
      </c>
      <c r="T31" s="328"/>
    </row>
    <row r="32" spans="1:21" ht="21" customHeight="1">
      <c r="A32" s="15" t="s">
        <v>352</v>
      </c>
      <c r="B32" s="287">
        <v>40627</v>
      </c>
      <c r="C32" s="287">
        <v>43284</v>
      </c>
      <c r="D32" s="297" t="s">
        <v>392</v>
      </c>
      <c r="E32" s="298" t="s">
        <v>415</v>
      </c>
      <c r="F32" s="298" t="s">
        <v>394</v>
      </c>
      <c r="G32" s="299" t="s">
        <v>403</v>
      </c>
      <c r="H32" s="113" t="s">
        <v>546</v>
      </c>
      <c r="I32" s="113" t="s">
        <v>397</v>
      </c>
      <c r="J32" s="300"/>
      <c r="K32" s="301" t="s">
        <v>399</v>
      </c>
      <c r="L32" s="301" t="s">
        <v>399</v>
      </c>
      <c r="M32" s="301" t="s">
        <v>399</v>
      </c>
      <c r="N32" s="301" t="s">
        <v>400</v>
      </c>
      <c r="O32" s="288">
        <v>5</v>
      </c>
      <c r="P32" s="288">
        <v>1</v>
      </c>
      <c r="Q32" s="288">
        <v>1</v>
      </c>
      <c r="R32" s="275">
        <v>14040</v>
      </c>
      <c r="S32" s="275">
        <v>2808</v>
      </c>
      <c r="T32" s="289"/>
      <c r="U32" s="107"/>
    </row>
    <row r="33" spans="1:20" ht="42" customHeight="1">
      <c r="A33" s="15" t="s">
        <v>219</v>
      </c>
      <c r="B33" s="270" t="s">
        <v>283</v>
      </c>
      <c r="C33" s="270">
        <v>43375</v>
      </c>
      <c r="D33" s="271" t="s">
        <v>554</v>
      </c>
      <c r="E33" s="272" t="s">
        <v>470</v>
      </c>
      <c r="F33" s="272"/>
      <c r="G33" s="272"/>
      <c r="H33" s="273" t="s">
        <v>471</v>
      </c>
      <c r="I33" s="273" t="s">
        <v>631</v>
      </c>
      <c r="J33" s="273" t="s">
        <v>404</v>
      </c>
      <c r="K33" s="274" t="s">
        <v>399</v>
      </c>
      <c r="L33" s="274" t="s">
        <v>399</v>
      </c>
      <c r="M33" s="274" t="s">
        <v>399</v>
      </c>
      <c r="N33" s="274" t="s">
        <v>400</v>
      </c>
      <c r="O33" s="275">
        <v>8</v>
      </c>
      <c r="P33" s="275">
        <v>2</v>
      </c>
      <c r="Q33" s="275">
        <v>1</v>
      </c>
      <c r="R33" s="275">
        <v>0</v>
      </c>
      <c r="S33" s="288">
        <v>7463</v>
      </c>
      <c r="T33" s="419" t="s">
        <v>548</v>
      </c>
    </row>
    <row r="34" spans="1:20" ht="21" customHeight="1">
      <c r="A34" s="15" t="s">
        <v>220</v>
      </c>
      <c r="B34" s="270"/>
      <c r="C34" s="270"/>
      <c r="D34" s="271"/>
      <c r="E34" s="272"/>
      <c r="F34" s="272"/>
      <c r="G34" s="272"/>
      <c r="H34" s="273"/>
      <c r="I34" s="273"/>
      <c r="J34" s="273"/>
      <c r="K34" s="274"/>
      <c r="L34" s="274"/>
      <c r="M34" s="274"/>
      <c r="N34" s="274"/>
      <c r="O34" s="275"/>
      <c r="P34" s="275"/>
      <c r="Q34" s="275"/>
      <c r="R34" s="288"/>
      <c r="S34" s="420"/>
      <c r="T34" s="289" t="s">
        <v>418</v>
      </c>
    </row>
    <row r="35" spans="1:20" ht="21" customHeight="1">
      <c r="A35" s="64" t="s">
        <v>222</v>
      </c>
      <c r="B35" s="406" t="s">
        <v>284</v>
      </c>
      <c r="C35" s="406">
        <v>42461</v>
      </c>
      <c r="D35" s="355" t="s">
        <v>423</v>
      </c>
      <c r="E35" s="356" t="s">
        <v>393</v>
      </c>
      <c r="F35" s="356" t="s">
        <v>394</v>
      </c>
      <c r="G35" s="356" t="s">
        <v>395</v>
      </c>
      <c r="H35" s="273" t="s">
        <v>396</v>
      </c>
      <c r="I35" s="357" t="s">
        <v>397</v>
      </c>
      <c r="J35" s="358" t="s">
        <v>398</v>
      </c>
      <c r="K35" s="359" t="s">
        <v>399</v>
      </c>
      <c r="L35" s="359" t="s">
        <v>399</v>
      </c>
      <c r="M35" s="359" t="s">
        <v>399</v>
      </c>
      <c r="N35" s="359" t="s">
        <v>400</v>
      </c>
      <c r="O35" s="360">
        <v>8</v>
      </c>
      <c r="P35" s="360">
        <v>2</v>
      </c>
      <c r="Q35" s="360">
        <v>1</v>
      </c>
      <c r="R35" s="360">
        <v>0</v>
      </c>
      <c r="S35" s="360">
        <v>4029</v>
      </c>
      <c r="T35" s="361"/>
    </row>
    <row r="36" spans="1:20" s="41" customFormat="1" ht="21" customHeight="1">
      <c r="A36" s="63" t="s">
        <v>292</v>
      </c>
      <c r="B36" s="380"/>
      <c r="C36" s="380">
        <v>42887</v>
      </c>
      <c r="D36" s="321" t="s">
        <v>392</v>
      </c>
      <c r="E36" s="322"/>
      <c r="F36" s="322" t="s">
        <v>394</v>
      </c>
      <c r="G36" s="322"/>
      <c r="H36" s="325"/>
      <c r="I36" s="325" t="s">
        <v>437</v>
      </c>
      <c r="J36" s="437" t="s">
        <v>408</v>
      </c>
      <c r="K36" s="438" t="s">
        <v>409</v>
      </c>
      <c r="L36" s="438" t="s">
        <v>399</v>
      </c>
      <c r="M36" s="438" t="s">
        <v>409</v>
      </c>
      <c r="N36" s="438" t="s">
        <v>407</v>
      </c>
      <c r="O36" s="439">
        <v>3</v>
      </c>
      <c r="P36" s="439">
        <v>1</v>
      </c>
      <c r="Q36" s="439">
        <v>1</v>
      </c>
      <c r="R36" s="439">
        <v>1603</v>
      </c>
      <c r="S36" s="439">
        <v>169</v>
      </c>
      <c r="T36" s="440"/>
    </row>
    <row r="37" spans="1:20" ht="21" customHeight="1">
      <c r="A37" s="15" t="s">
        <v>224</v>
      </c>
      <c r="B37" s="270"/>
      <c r="C37" s="270"/>
      <c r="D37" s="271"/>
      <c r="E37" s="272"/>
      <c r="F37" s="272"/>
      <c r="G37" s="272"/>
      <c r="H37" s="273"/>
      <c r="I37" s="273"/>
      <c r="J37" s="273"/>
      <c r="K37" s="274"/>
      <c r="L37" s="274"/>
      <c r="M37" s="274"/>
      <c r="N37" s="274"/>
      <c r="O37" s="275"/>
      <c r="P37" s="275"/>
      <c r="Q37" s="275"/>
      <c r="R37" s="275"/>
      <c r="S37" s="275"/>
      <c r="T37" s="276"/>
    </row>
    <row r="38" spans="1:20" ht="21" customHeight="1">
      <c r="A38" s="15" t="s">
        <v>228</v>
      </c>
      <c r="B38" s="270">
        <v>40864</v>
      </c>
      <c r="C38" s="270">
        <v>43011</v>
      </c>
      <c r="D38" s="271" t="s">
        <v>406</v>
      </c>
      <c r="E38" s="298" t="s">
        <v>632</v>
      </c>
      <c r="F38" s="298" t="s">
        <v>394</v>
      </c>
      <c r="G38" s="298" t="s">
        <v>633</v>
      </c>
      <c r="H38" s="300" t="s">
        <v>634</v>
      </c>
      <c r="I38" s="300" t="s">
        <v>541</v>
      </c>
      <c r="J38" s="300" t="s">
        <v>404</v>
      </c>
      <c r="K38" s="301" t="s">
        <v>399</v>
      </c>
      <c r="L38" s="301" t="s">
        <v>399</v>
      </c>
      <c r="M38" s="301" t="s">
        <v>399</v>
      </c>
      <c r="N38" s="301" t="s">
        <v>405</v>
      </c>
      <c r="O38" s="288">
        <v>6</v>
      </c>
      <c r="P38" s="288">
        <v>3</v>
      </c>
      <c r="Q38" s="288">
        <v>2</v>
      </c>
      <c r="R38" s="288">
        <v>0</v>
      </c>
      <c r="S38" s="288">
        <v>3855</v>
      </c>
      <c r="T38" s="289"/>
    </row>
    <row r="39" spans="1:20" ht="23.25" customHeight="1">
      <c r="A39" s="395" t="s">
        <v>288</v>
      </c>
      <c r="B39" s="393">
        <v>39751</v>
      </c>
      <c r="C39" s="393">
        <v>43034</v>
      </c>
      <c r="D39" s="297" t="s">
        <v>406</v>
      </c>
      <c r="E39" s="298" t="s">
        <v>438</v>
      </c>
      <c r="F39" s="298" t="s">
        <v>394</v>
      </c>
      <c r="G39" s="399" t="s">
        <v>439</v>
      </c>
      <c r="H39" s="585" t="s">
        <v>549</v>
      </c>
      <c r="I39" s="300" t="s">
        <v>550</v>
      </c>
      <c r="J39" s="300" t="s">
        <v>419</v>
      </c>
      <c r="K39" s="301" t="s">
        <v>399</v>
      </c>
      <c r="L39" s="301" t="s">
        <v>399</v>
      </c>
      <c r="M39" s="301" t="s">
        <v>399</v>
      </c>
      <c r="N39" s="301" t="s">
        <v>405</v>
      </c>
      <c r="O39" s="288">
        <v>8</v>
      </c>
      <c r="P39" s="288">
        <v>4</v>
      </c>
      <c r="Q39" s="288">
        <v>2</v>
      </c>
      <c r="R39" s="288">
        <v>14558</v>
      </c>
      <c r="S39" s="288">
        <v>1386</v>
      </c>
      <c r="T39" s="289"/>
    </row>
    <row r="40" spans="1:20" ht="21" customHeight="1">
      <c r="A40" s="15" t="s">
        <v>233</v>
      </c>
      <c r="B40" s="387" t="s">
        <v>285</v>
      </c>
      <c r="C40" s="387" t="s">
        <v>551</v>
      </c>
      <c r="D40" s="297" t="s">
        <v>392</v>
      </c>
      <c r="E40" s="298"/>
      <c r="F40" s="298" t="s">
        <v>394</v>
      </c>
      <c r="G40" s="298"/>
      <c r="H40" s="300" t="s">
        <v>635</v>
      </c>
      <c r="I40" s="300" t="s">
        <v>636</v>
      </c>
      <c r="J40" s="300" t="s">
        <v>637</v>
      </c>
      <c r="K40" s="301" t="s">
        <v>409</v>
      </c>
      <c r="L40" s="301" t="s">
        <v>409</v>
      </c>
      <c r="M40" s="301" t="s">
        <v>409</v>
      </c>
      <c r="N40" s="301"/>
      <c r="O40" s="288">
        <v>0</v>
      </c>
      <c r="P40" s="288">
        <v>0</v>
      </c>
      <c r="Q40" s="288">
        <v>0</v>
      </c>
      <c r="R40" s="288"/>
      <c r="S40" s="288"/>
      <c r="T40" s="289"/>
    </row>
    <row r="41" spans="1:20" ht="42" customHeight="1">
      <c r="A41" s="63" t="s">
        <v>225</v>
      </c>
      <c r="B41" s="434">
        <v>39569</v>
      </c>
      <c r="C41" s="434">
        <v>43235</v>
      </c>
      <c r="D41" s="435" t="s">
        <v>392</v>
      </c>
      <c r="E41" s="436" t="s">
        <v>470</v>
      </c>
      <c r="F41" s="436"/>
      <c r="G41" s="436"/>
      <c r="H41" s="325"/>
      <c r="I41" s="437" t="s">
        <v>472</v>
      </c>
      <c r="J41" s="437" t="s">
        <v>404</v>
      </c>
      <c r="K41" s="438" t="s">
        <v>399</v>
      </c>
      <c r="L41" s="438" t="s">
        <v>399</v>
      </c>
      <c r="M41" s="438" t="s">
        <v>399</v>
      </c>
      <c r="N41" s="438" t="s">
        <v>400</v>
      </c>
      <c r="O41" s="439">
        <v>11</v>
      </c>
      <c r="P41" s="439">
        <v>3</v>
      </c>
      <c r="Q41" s="439">
        <v>2</v>
      </c>
      <c r="R41" s="439">
        <v>0</v>
      </c>
      <c r="S41" s="439">
        <v>4019</v>
      </c>
      <c r="T41" s="901" t="s">
        <v>638</v>
      </c>
    </row>
    <row r="42" spans="1:20" ht="21" customHeight="1">
      <c r="A42" s="15" t="s">
        <v>226</v>
      </c>
      <c r="B42" s="287">
        <v>38899</v>
      </c>
      <c r="C42" s="287">
        <v>43282</v>
      </c>
      <c r="D42" s="271" t="s">
        <v>392</v>
      </c>
      <c r="E42" s="272" t="s">
        <v>148</v>
      </c>
      <c r="F42" s="272"/>
      <c r="G42" s="272" t="s">
        <v>148</v>
      </c>
      <c r="H42" s="273" t="s">
        <v>148</v>
      </c>
      <c r="I42" s="273" t="s">
        <v>473</v>
      </c>
      <c r="J42" s="273" t="s">
        <v>639</v>
      </c>
      <c r="K42" s="274" t="s">
        <v>399</v>
      </c>
      <c r="L42" s="274" t="s">
        <v>399</v>
      </c>
      <c r="M42" s="274" t="s">
        <v>399</v>
      </c>
      <c r="N42" s="274" t="s">
        <v>400</v>
      </c>
      <c r="O42" s="275">
        <v>4</v>
      </c>
      <c r="P42" s="275">
        <v>1</v>
      </c>
      <c r="Q42" s="275">
        <v>0</v>
      </c>
      <c r="R42" s="275" t="s">
        <v>148</v>
      </c>
      <c r="S42" s="275">
        <v>2685</v>
      </c>
      <c r="T42" s="276" t="s">
        <v>640</v>
      </c>
    </row>
    <row r="43" spans="1:20" ht="21" customHeight="1">
      <c r="A43" s="15" t="s">
        <v>229</v>
      </c>
      <c r="B43" s="287">
        <v>40822</v>
      </c>
      <c r="C43" s="287">
        <v>42809</v>
      </c>
      <c r="D43" s="271" t="s">
        <v>392</v>
      </c>
      <c r="E43" s="272" t="s">
        <v>434</v>
      </c>
      <c r="F43" s="272" t="s">
        <v>394</v>
      </c>
      <c r="G43" s="272" t="s">
        <v>402</v>
      </c>
      <c r="H43" s="273" t="s">
        <v>641</v>
      </c>
      <c r="I43" s="273" t="s">
        <v>397</v>
      </c>
      <c r="J43" s="273" t="s">
        <v>404</v>
      </c>
      <c r="K43" s="274" t="s">
        <v>399</v>
      </c>
      <c r="L43" s="274" t="s">
        <v>399</v>
      </c>
      <c r="M43" s="274" t="s">
        <v>399</v>
      </c>
      <c r="N43" s="274" t="s">
        <v>400</v>
      </c>
      <c r="O43" s="275">
        <v>6</v>
      </c>
      <c r="P43" s="275">
        <v>1</v>
      </c>
      <c r="Q43" s="275">
        <v>2</v>
      </c>
      <c r="R43" s="275">
        <v>10792</v>
      </c>
      <c r="S43" s="288">
        <v>2169</v>
      </c>
      <c r="T43" s="289"/>
    </row>
    <row r="44" spans="1:20" ht="21" customHeight="1">
      <c r="A44" s="15" t="s">
        <v>227</v>
      </c>
      <c r="B44" s="287">
        <v>40213</v>
      </c>
      <c r="C44" s="287">
        <v>43866</v>
      </c>
      <c r="D44" s="271" t="s">
        <v>392</v>
      </c>
      <c r="E44" s="298" t="s">
        <v>642</v>
      </c>
      <c r="F44" s="298" t="s">
        <v>394</v>
      </c>
      <c r="G44" s="298" t="s">
        <v>433</v>
      </c>
      <c r="H44" s="535" t="s">
        <v>643</v>
      </c>
      <c r="I44" s="300" t="s">
        <v>472</v>
      </c>
      <c r="J44" s="273" t="s">
        <v>404</v>
      </c>
      <c r="K44" s="274" t="s">
        <v>399</v>
      </c>
      <c r="L44" s="274" t="s">
        <v>399</v>
      </c>
      <c r="M44" s="274" t="s">
        <v>399</v>
      </c>
      <c r="N44" s="274" t="s">
        <v>400</v>
      </c>
      <c r="O44" s="288">
        <v>10</v>
      </c>
      <c r="P44" s="288">
        <v>2</v>
      </c>
      <c r="Q44" s="288">
        <v>0</v>
      </c>
      <c r="R44" s="288">
        <v>0</v>
      </c>
      <c r="S44" s="288">
        <v>2213</v>
      </c>
      <c r="T44" s="289"/>
    </row>
    <row r="45" spans="1:20" ht="21" customHeight="1" thickBot="1">
      <c r="A45" s="65" t="s">
        <v>230</v>
      </c>
      <c r="B45" s="480" t="s">
        <v>286</v>
      </c>
      <c r="C45" s="481">
        <v>43800</v>
      </c>
      <c r="D45" s="482" t="s">
        <v>644</v>
      </c>
      <c r="E45" s="483" t="s">
        <v>552</v>
      </c>
      <c r="F45" s="483" t="s">
        <v>394</v>
      </c>
      <c r="G45" s="483" t="s">
        <v>402</v>
      </c>
      <c r="H45" s="484" t="s">
        <v>455</v>
      </c>
      <c r="I45" s="484" t="s">
        <v>420</v>
      </c>
      <c r="J45" s="484" t="s">
        <v>421</v>
      </c>
      <c r="K45" s="485" t="s">
        <v>399</v>
      </c>
      <c r="L45" s="485" t="s">
        <v>399</v>
      </c>
      <c r="M45" s="485" t="s">
        <v>399</v>
      </c>
      <c r="N45" s="485" t="s">
        <v>405</v>
      </c>
      <c r="O45" s="486">
        <v>10</v>
      </c>
      <c r="P45" s="486">
        <v>2</v>
      </c>
      <c r="Q45" s="486">
        <v>4</v>
      </c>
      <c r="R45" s="486">
        <v>12505</v>
      </c>
      <c r="S45" s="486">
        <v>2501</v>
      </c>
      <c r="T45" s="487"/>
    </row>
    <row r="46" spans="1:20" ht="21" customHeight="1" thickBot="1">
      <c r="A46" s="134" t="s">
        <v>158</v>
      </c>
      <c r="B46" s="144" t="s">
        <v>146</v>
      </c>
      <c r="C46" s="122" t="s">
        <v>146</v>
      </c>
      <c r="D46" s="65" t="s">
        <v>146</v>
      </c>
      <c r="E46" s="65" t="s">
        <v>146</v>
      </c>
      <c r="F46" s="65" t="s">
        <v>358</v>
      </c>
      <c r="G46" s="65" t="s">
        <v>146</v>
      </c>
      <c r="H46" s="141" t="s">
        <v>146</v>
      </c>
      <c r="I46" s="141" t="s">
        <v>146</v>
      </c>
      <c r="J46" s="141" t="s">
        <v>146</v>
      </c>
      <c r="K46" s="65">
        <f>COUNTIF(K5:K45,"○")</f>
        <v>30</v>
      </c>
      <c r="L46" s="65">
        <f>COUNTIF(L5:L45,"○")</f>
        <v>31</v>
      </c>
      <c r="M46" s="65">
        <f>COUNTIF(M5:M45,"○")</f>
        <v>30</v>
      </c>
      <c r="N46" s="65"/>
      <c r="O46" s="49">
        <f>SUM(O5:O45)</f>
        <v>535</v>
      </c>
      <c r="P46" s="49">
        <f>SUM(P5:P45)</f>
        <v>130</v>
      </c>
      <c r="Q46" s="49">
        <f>SUM(Q5:Q45)</f>
        <v>47</v>
      </c>
      <c r="R46" s="49">
        <f>SUM(R5:R45)</f>
        <v>79904</v>
      </c>
      <c r="S46" s="49">
        <f>SUM(S5:S45)</f>
        <v>218561</v>
      </c>
      <c r="T46" s="225"/>
    </row>
    <row r="47" spans="1:20" s="41" customFormat="1" ht="21" customHeight="1">
      <c r="A47" s="457" t="s">
        <v>231</v>
      </c>
      <c r="B47" s="287">
        <v>38798</v>
      </c>
      <c r="C47" s="287">
        <v>38798</v>
      </c>
      <c r="D47" s="877" t="s">
        <v>406</v>
      </c>
      <c r="E47" s="877" t="s">
        <v>569</v>
      </c>
      <c r="F47" s="877" t="s">
        <v>394</v>
      </c>
      <c r="G47" s="877" t="s">
        <v>568</v>
      </c>
      <c r="H47" s="878" t="s">
        <v>570</v>
      </c>
      <c r="I47" s="878" t="s">
        <v>571</v>
      </c>
      <c r="J47" s="878" t="s">
        <v>562</v>
      </c>
      <c r="K47" s="879" t="s">
        <v>409</v>
      </c>
      <c r="L47" s="879" t="s">
        <v>409</v>
      </c>
      <c r="M47" s="879" t="s">
        <v>409</v>
      </c>
      <c r="N47" s="879"/>
      <c r="O47" s="880">
        <v>1</v>
      </c>
      <c r="P47" s="880">
        <v>0</v>
      </c>
      <c r="Q47" s="880">
        <v>0</v>
      </c>
      <c r="R47" s="880">
        <v>847</v>
      </c>
      <c r="S47" s="880">
        <v>0</v>
      </c>
      <c r="T47" s="881" t="s">
        <v>572</v>
      </c>
    </row>
    <row r="48" spans="1:20" ht="21" customHeight="1">
      <c r="A48" s="898" t="s">
        <v>232</v>
      </c>
      <c r="B48" s="270">
        <v>39173</v>
      </c>
      <c r="C48" s="270">
        <v>41913</v>
      </c>
      <c r="D48" s="272" t="s">
        <v>648</v>
      </c>
      <c r="E48" s="272" t="s">
        <v>649</v>
      </c>
      <c r="F48" s="272" t="s">
        <v>394</v>
      </c>
      <c r="G48" s="272" t="s">
        <v>650</v>
      </c>
      <c r="H48" s="273" t="s">
        <v>651</v>
      </c>
      <c r="I48" s="273" t="s">
        <v>652</v>
      </c>
      <c r="J48" s="273" t="s">
        <v>404</v>
      </c>
      <c r="K48" s="274" t="s">
        <v>399</v>
      </c>
      <c r="L48" s="274" t="s">
        <v>409</v>
      </c>
      <c r="M48" s="274" t="s">
        <v>409</v>
      </c>
      <c r="N48" s="274" t="s">
        <v>400</v>
      </c>
      <c r="O48" s="873">
        <v>12</v>
      </c>
      <c r="P48" s="873">
        <v>1</v>
      </c>
      <c r="Q48" s="873">
        <v>1</v>
      </c>
      <c r="R48" s="873">
        <v>40</v>
      </c>
      <c r="S48" s="874">
        <v>40</v>
      </c>
      <c r="T48" s="276"/>
    </row>
    <row r="49" spans="1:20" s="41" customFormat="1" ht="21" customHeight="1" thickBot="1">
      <c r="A49" s="65" t="s">
        <v>184</v>
      </c>
      <c r="B49" s="507"/>
      <c r="C49" s="507">
        <v>42747</v>
      </c>
      <c r="D49" s="885" t="s">
        <v>392</v>
      </c>
      <c r="E49" s="885" t="s">
        <v>574</v>
      </c>
      <c r="F49" s="886" t="s">
        <v>413</v>
      </c>
      <c r="G49" s="885" t="s">
        <v>575</v>
      </c>
      <c r="H49" s="886" t="s">
        <v>412</v>
      </c>
      <c r="I49" s="886" t="s">
        <v>576</v>
      </c>
      <c r="J49" s="886" t="s">
        <v>424</v>
      </c>
      <c r="K49" s="887" t="s">
        <v>399</v>
      </c>
      <c r="L49" s="887" t="s">
        <v>399</v>
      </c>
      <c r="M49" s="887" t="s">
        <v>399</v>
      </c>
      <c r="N49" s="887" t="s">
        <v>405</v>
      </c>
      <c r="O49" s="888">
        <v>64</v>
      </c>
      <c r="P49" s="888">
        <v>14</v>
      </c>
      <c r="Q49" s="888">
        <v>7</v>
      </c>
      <c r="R49" s="888">
        <v>0</v>
      </c>
      <c r="S49" s="888">
        <v>40485</v>
      </c>
      <c r="T49" s="889" t="s">
        <v>577</v>
      </c>
    </row>
    <row r="50" spans="1:20" ht="21" customHeight="1" thickBot="1">
      <c r="A50" s="18" t="s">
        <v>158</v>
      </c>
      <c r="B50" s="145" t="s">
        <v>146</v>
      </c>
      <c r="C50" s="122" t="s">
        <v>146</v>
      </c>
      <c r="D50" s="122" t="s">
        <v>146</v>
      </c>
      <c r="E50" s="122" t="s">
        <v>146</v>
      </c>
      <c r="F50" s="122" t="s">
        <v>146</v>
      </c>
      <c r="G50" s="122" t="s">
        <v>146</v>
      </c>
      <c r="H50" s="142" t="s">
        <v>146</v>
      </c>
      <c r="I50" s="142" t="s">
        <v>146</v>
      </c>
      <c r="J50" s="142" t="s">
        <v>146</v>
      </c>
      <c r="K50" s="122">
        <f>COUNTIF(K47:K49,"○")</f>
        <v>2</v>
      </c>
      <c r="L50" s="122">
        <f>COUNTIF(L47:L49,"○")</f>
        <v>1</v>
      </c>
      <c r="M50" s="122">
        <f>COUNTIF(M47:M49,"○")</f>
        <v>1</v>
      </c>
      <c r="N50" s="122"/>
      <c r="O50" s="47">
        <f>SUM(O47:O49)</f>
        <v>77</v>
      </c>
      <c r="P50" s="47">
        <f>SUM(P47:P49)</f>
        <v>15</v>
      </c>
      <c r="Q50" s="47">
        <f>SUM(Q47:Q49)</f>
        <v>8</v>
      </c>
      <c r="R50" s="47">
        <f>SUM(R47:R49)</f>
        <v>887</v>
      </c>
      <c r="S50" s="47">
        <f>SUM(S47:S49)</f>
        <v>40525</v>
      </c>
      <c r="T50" s="226"/>
    </row>
    <row r="51" spans="1:20" ht="21" customHeight="1" thickBot="1">
      <c r="A51" s="19" t="s">
        <v>11</v>
      </c>
      <c r="B51" s="146" t="s">
        <v>146</v>
      </c>
      <c r="C51" s="65" t="s">
        <v>146</v>
      </c>
      <c r="D51" s="65" t="s">
        <v>146</v>
      </c>
      <c r="E51" s="65" t="s">
        <v>146</v>
      </c>
      <c r="F51" s="65" t="s">
        <v>146</v>
      </c>
      <c r="G51" s="65" t="s">
        <v>146</v>
      </c>
      <c r="H51" s="65" t="s">
        <v>146</v>
      </c>
      <c r="I51" s="65" t="s">
        <v>146</v>
      </c>
      <c r="J51" s="65" t="s">
        <v>146</v>
      </c>
      <c r="K51" s="49">
        <f>K46+K50</f>
        <v>32</v>
      </c>
      <c r="L51" s="49">
        <f>L46+L50</f>
        <v>32</v>
      </c>
      <c r="M51" s="49">
        <f>M46+M50</f>
        <v>31</v>
      </c>
      <c r="N51" s="65"/>
      <c r="O51" s="49">
        <f>O46+O50</f>
        <v>612</v>
      </c>
      <c r="P51" s="49">
        <f>P46+P50</f>
        <v>145</v>
      </c>
      <c r="Q51" s="49">
        <f>Q46+Q50</f>
        <v>55</v>
      </c>
      <c r="R51" s="49">
        <f>R46+R50</f>
        <v>80791</v>
      </c>
      <c r="S51" s="49">
        <f>S46+S50</f>
        <v>259086</v>
      </c>
      <c r="T51" s="225"/>
    </row>
    <row r="52" spans="1:20">
      <c r="B52" s="143"/>
      <c r="C52" s="143" t="s">
        <v>287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spans="1:20">
      <c r="B53" s="138"/>
      <c r="C53" s="138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>
      <c r="A54" s="56"/>
      <c r="B54" s="138"/>
      <c r="C54" s="138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20">
      <c r="A55" s="56"/>
      <c r="B55" s="138"/>
      <c r="C55" s="138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</row>
    <row r="56" spans="1:20">
      <c r="A56" s="56"/>
      <c r="B56" s="138"/>
      <c r="C56" s="138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</row>
    <row r="57" spans="1:20">
      <c r="A57" s="56"/>
      <c r="B57" s="138"/>
      <c r="C57" s="138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</row>
    <row r="58" spans="1:20">
      <c r="A58" s="56"/>
      <c r="B58" s="138"/>
      <c r="C58" s="13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</row>
    <row r="59" spans="1:20">
      <c r="A59" s="56"/>
      <c r="B59" s="138"/>
      <c r="C59" s="138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</row>
    <row r="60" spans="1:20">
      <c r="A60" s="56"/>
      <c r="B60" s="138"/>
      <c r="C60" s="138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spans="1:20">
      <c r="A61" s="56"/>
      <c r="B61" s="138"/>
      <c r="C61" s="138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>
      <c r="A62" s="56"/>
      <c r="B62" s="138"/>
      <c r="C62" s="138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</row>
    <row r="63" spans="1:20">
      <c r="A63" s="56"/>
    </row>
    <row r="64" spans="1:20">
      <c r="A64" s="56"/>
    </row>
    <row r="65" spans="1:1">
      <c r="A65" s="56"/>
    </row>
    <row r="66" spans="1:1">
      <c r="A66" s="56"/>
    </row>
    <row r="67" spans="1:1">
      <c r="A67" s="56"/>
    </row>
    <row r="68" spans="1:1">
      <c r="A68" s="56"/>
    </row>
  </sheetData>
  <mergeCells count="13">
    <mergeCell ref="A2:A4"/>
    <mergeCell ref="D2:G2"/>
    <mergeCell ref="E3:E4"/>
    <mergeCell ref="D3:D4"/>
    <mergeCell ref="K2:N2"/>
    <mergeCell ref="N3:N4"/>
    <mergeCell ref="P3:P4"/>
    <mergeCell ref="B2:B4"/>
    <mergeCell ref="C2:C4"/>
    <mergeCell ref="F3:F4"/>
    <mergeCell ref="G3:G4"/>
    <mergeCell ref="L3:L4"/>
    <mergeCell ref="M3:M4"/>
  </mergeCells>
  <phoneticPr fontId="2"/>
  <dataValidations count="3">
    <dataValidation type="list" allowBlank="1" showInputMessage="1" showErrorMessage="1" sqref="N5">
      <formula1>"館内,庁内,外部"</formula1>
    </dataValidation>
    <dataValidation type="list" allowBlank="1" showInputMessage="1" showErrorMessage="1" sqref="K5:M5">
      <formula1>"○,×"</formula1>
    </dataValidation>
    <dataValidation type="list" allowBlank="1" showInputMessage="1" showErrorMessage="1" sqref="F5">
      <formula1>"パソコン,ワークステーション,オフコン,汎用機"</formula1>
    </dataValidation>
  </dataValidations>
  <printOptions horizontalCentered="1"/>
  <pageMargins left="0.78740157480314965" right="0.98425196850393704" top="0.78740157480314965" bottom="0.59055118110236227" header="0.51181102362204722" footer="0.51181102362204722"/>
  <pageSetup paperSize="9" scale="64" firstPageNumber="50" fitToWidth="2" orientation="portrait" useFirstPageNumber="1" r:id="rId1"/>
  <headerFooter alignWithMargins="0">
    <oddFooter>&amp;C&amp;"ＭＳ 明朝,標準"&amp;18&amp;P</oddFooter>
  </headerFooter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58"/>
  <sheetViews>
    <sheetView view="pageBreakPreview" topLeftCell="A41" zoomScale="80" zoomScaleNormal="85" zoomScaleSheetLayoutView="80" workbookViewId="0">
      <selection activeCell="A50" sqref="A50"/>
    </sheetView>
  </sheetViews>
  <sheetFormatPr defaultColWidth="9" defaultRowHeight="13.5"/>
  <cols>
    <col min="1" max="1" width="10.375" style="56" customWidth="1"/>
    <col min="2" max="2" width="11.75" style="41" customWidth="1"/>
    <col min="3" max="4" width="10.875" style="41" customWidth="1"/>
    <col min="5" max="5" width="11.625" style="41" bestFit="1" customWidth="1"/>
    <col min="6" max="10" width="11.625" style="41" customWidth="1"/>
    <col min="11" max="11" width="12.625" style="41" bestFit="1" customWidth="1"/>
    <col min="12" max="12" width="13.5" style="41" customWidth="1"/>
    <col min="13" max="13" width="13.375" style="41" bestFit="1" customWidth="1"/>
    <col min="14" max="14" width="12" style="41" bestFit="1" customWidth="1"/>
    <col min="15" max="15" width="12.875" style="41" bestFit="1" customWidth="1"/>
    <col min="16" max="16" width="48.5" style="41" customWidth="1"/>
    <col min="17" max="16384" width="9" style="41"/>
  </cols>
  <sheetData>
    <row r="1" spans="1:216" ht="14.25">
      <c r="A1" s="695" t="s">
        <v>565</v>
      </c>
      <c r="B1" s="55"/>
    </row>
    <row r="2" spans="1:216" ht="14.1" customHeight="1">
      <c r="A2" s="988" t="s">
        <v>0</v>
      </c>
      <c r="B2" s="1006" t="s">
        <v>530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170" t="s">
        <v>124</v>
      </c>
      <c r="P2" s="73"/>
      <c r="AF2" s="54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GX2" s="54"/>
      <c r="GY2" s="54"/>
      <c r="GZ2" s="54"/>
      <c r="HA2" s="54"/>
      <c r="HB2" s="54"/>
      <c r="HC2" s="54"/>
      <c r="HD2" s="54"/>
      <c r="HE2" s="54"/>
      <c r="HH2" s="68"/>
    </row>
    <row r="3" spans="1:216" ht="14.1" customHeight="1">
      <c r="A3" s="989"/>
      <c r="B3" s="1007"/>
      <c r="C3" s="1006" t="s">
        <v>529</v>
      </c>
      <c r="D3" s="3"/>
      <c r="E3" s="2"/>
      <c r="F3" s="2"/>
      <c r="G3" s="2"/>
      <c r="H3" s="2"/>
      <c r="I3" s="2"/>
      <c r="J3" s="2"/>
      <c r="K3" s="2"/>
      <c r="L3" s="2"/>
      <c r="M3" s="9"/>
      <c r="N3" s="1003" t="s">
        <v>125</v>
      </c>
      <c r="O3" s="45"/>
      <c r="P3" s="61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GW3" s="54"/>
      <c r="GX3" s="54"/>
      <c r="GY3" s="54"/>
      <c r="GZ3" s="54"/>
      <c r="HA3" s="54"/>
      <c r="HB3" s="54"/>
      <c r="HC3" s="54"/>
      <c r="HD3" s="54"/>
      <c r="HG3" s="68"/>
    </row>
    <row r="4" spans="1:216" ht="14.1" customHeight="1">
      <c r="A4" s="989"/>
      <c r="B4" s="1007"/>
      <c r="C4" s="1007"/>
      <c r="D4" s="988" t="s">
        <v>528</v>
      </c>
      <c r="E4" s="2"/>
      <c r="F4" s="2"/>
      <c r="G4" s="2"/>
      <c r="H4" s="2"/>
      <c r="I4" s="2"/>
      <c r="J4" s="2"/>
      <c r="K4" s="2"/>
      <c r="L4" s="3"/>
      <c r="M4" s="21"/>
      <c r="N4" s="1004"/>
      <c r="O4" s="79"/>
      <c r="P4" s="12" t="s">
        <v>126</v>
      </c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GW4" s="54"/>
      <c r="GX4" s="54"/>
      <c r="GY4" s="54"/>
      <c r="GZ4" s="54"/>
      <c r="HA4" s="54"/>
      <c r="HB4" s="54"/>
      <c r="HC4" s="54"/>
      <c r="HD4" s="54"/>
      <c r="HG4" s="68"/>
    </row>
    <row r="5" spans="1:216" ht="14.1" customHeight="1">
      <c r="A5" s="989"/>
      <c r="B5" s="1007"/>
      <c r="C5" s="1007"/>
      <c r="D5" s="989"/>
      <c r="E5" s="3"/>
      <c r="F5" s="3"/>
      <c r="G5" s="3"/>
      <c r="H5" s="3"/>
      <c r="I5" s="3"/>
      <c r="J5" s="3"/>
      <c r="K5" s="10" t="s">
        <v>127</v>
      </c>
      <c r="L5" s="1001" t="s">
        <v>523</v>
      </c>
      <c r="M5" s="31" t="s">
        <v>128</v>
      </c>
      <c r="N5" s="1004"/>
      <c r="O5" s="266" t="s">
        <v>526</v>
      </c>
      <c r="P5" s="12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GW5" s="54"/>
      <c r="GX5" s="54"/>
      <c r="GY5" s="54"/>
      <c r="GZ5" s="54"/>
      <c r="HA5" s="54"/>
      <c r="HB5" s="54"/>
      <c r="HC5" s="54"/>
      <c r="HD5" s="54"/>
      <c r="HG5" s="68"/>
    </row>
    <row r="6" spans="1:216" ht="14.1" customHeight="1">
      <c r="A6" s="990"/>
      <c r="B6" s="1008"/>
      <c r="C6" s="1008"/>
      <c r="D6" s="990"/>
      <c r="E6" s="717" t="s">
        <v>527</v>
      </c>
      <c r="F6" s="718" t="s">
        <v>129</v>
      </c>
      <c r="G6" s="719" t="s">
        <v>130</v>
      </c>
      <c r="H6" s="209" t="s">
        <v>140</v>
      </c>
      <c r="I6" s="209" t="s">
        <v>141</v>
      </c>
      <c r="J6" s="209" t="s">
        <v>131</v>
      </c>
      <c r="K6" s="210" t="s">
        <v>525</v>
      </c>
      <c r="L6" s="1002"/>
      <c r="M6" s="208" t="s">
        <v>524</v>
      </c>
      <c r="N6" s="1005"/>
      <c r="O6" s="46"/>
      <c r="P6" s="61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GW6" s="54"/>
      <c r="GX6" s="54"/>
      <c r="GY6" s="54"/>
      <c r="GZ6" s="54"/>
      <c r="HA6" s="54"/>
      <c r="HB6" s="54"/>
      <c r="HC6" s="54"/>
      <c r="HD6" s="54"/>
      <c r="HG6" s="68"/>
    </row>
    <row r="7" spans="1:216" ht="24" customHeight="1">
      <c r="A7" s="63" t="s">
        <v>328</v>
      </c>
      <c r="B7" s="329">
        <v>531428</v>
      </c>
      <c r="C7" s="329">
        <v>531428</v>
      </c>
      <c r="D7" s="329">
        <v>187801</v>
      </c>
      <c r="E7" s="329">
        <v>59029</v>
      </c>
      <c r="F7" s="329">
        <v>10416</v>
      </c>
      <c r="G7" s="329">
        <v>6707</v>
      </c>
      <c r="H7" s="329">
        <v>0</v>
      </c>
      <c r="I7" s="329">
        <v>600</v>
      </c>
      <c r="J7" s="329">
        <v>0</v>
      </c>
      <c r="K7" s="329">
        <v>76752</v>
      </c>
      <c r="L7" s="329">
        <v>266875</v>
      </c>
      <c r="M7" s="329">
        <v>343627</v>
      </c>
      <c r="N7" s="329">
        <v>0</v>
      </c>
      <c r="O7" s="329">
        <v>0</v>
      </c>
      <c r="P7" s="330"/>
    </row>
    <row r="8" spans="1:216" ht="24" customHeight="1">
      <c r="A8" s="15" t="s">
        <v>268</v>
      </c>
      <c r="B8" s="277" t="s">
        <v>148</v>
      </c>
      <c r="C8" s="277" t="s">
        <v>148</v>
      </c>
      <c r="D8" s="445" t="s">
        <v>148</v>
      </c>
      <c r="E8" s="277" t="s">
        <v>148</v>
      </c>
      <c r="F8" s="277" t="s">
        <v>148</v>
      </c>
      <c r="G8" s="277" t="s">
        <v>148</v>
      </c>
      <c r="H8" s="277" t="s">
        <v>148</v>
      </c>
      <c r="I8" s="277" t="s">
        <v>148</v>
      </c>
      <c r="J8" s="277" t="s">
        <v>148</v>
      </c>
      <c r="K8" s="277" t="s">
        <v>148</v>
      </c>
      <c r="L8" s="277" t="s">
        <v>148</v>
      </c>
      <c r="M8" s="277" t="s">
        <v>148</v>
      </c>
      <c r="N8" s="277" t="s">
        <v>148</v>
      </c>
      <c r="O8" s="277" t="s">
        <v>148</v>
      </c>
      <c r="P8" s="278" t="s">
        <v>580</v>
      </c>
    </row>
    <row r="9" spans="1:216" ht="24" customHeight="1">
      <c r="A9" s="15" t="s">
        <v>270</v>
      </c>
      <c r="B9" s="277" t="s">
        <v>148</v>
      </c>
      <c r="C9" s="445" t="s">
        <v>148</v>
      </c>
      <c r="D9" s="277" t="s">
        <v>148</v>
      </c>
      <c r="E9" s="277" t="s">
        <v>148</v>
      </c>
      <c r="F9" s="277" t="s">
        <v>148</v>
      </c>
      <c r="G9" s="277" t="s">
        <v>148</v>
      </c>
      <c r="H9" s="277" t="s">
        <v>148</v>
      </c>
      <c r="I9" s="277" t="s">
        <v>148</v>
      </c>
      <c r="J9" s="277" t="s">
        <v>148</v>
      </c>
      <c r="K9" s="277" t="s">
        <v>148</v>
      </c>
      <c r="L9" s="277" t="s">
        <v>148</v>
      </c>
      <c r="M9" s="277" t="s">
        <v>148</v>
      </c>
      <c r="N9" s="277" t="s">
        <v>148</v>
      </c>
      <c r="O9" s="277" t="s">
        <v>148</v>
      </c>
      <c r="P9" s="443" t="s">
        <v>580</v>
      </c>
    </row>
    <row r="10" spans="1:216" ht="24" customHeight="1">
      <c r="A10" s="15" t="s">
        <v>311</v>
      </c>
      <c r="B10" s="277">
        <v>356741</v>
      </c>
      <c r="C10" s="277">
        <v>356741</v>
      </c>
      <c r="D10" s="277">
        <v>53896</v>
      </c>
      <c r="E10" s="277">
        <v>56155</v>
      </c>
      <c r="F10" s="277">
        <v>8850</v>
      </c>
      <c r="G10" s="277">
        <v>18346</v>
      </c>
      <c r="H10" s="277">
        <v>0</v>
      </c>
      <c r="I10" s="277">
        <v>1703</v>
      </c>
      <c r="J10" s="277">
        <v>1753</v>
      </c>
      <c r="K10" s="277">
        <v>86807</v>
      </c>
      <c r="L10" s="277">
        <v>216038</v>
      </c>
      <c r="M10" s="277">
        <v>302845</v>
      </c>
      <c r="N10" s="277">
        <v>0</v>
      </c>
      <c r="O10" s="277">
        <v>0</v>
      </c>
      <c r="P10" s="443"/>
    </row>
    <row r="11" spans="1:216" ht="24" customHeight="1">
      <c r="A11" s="15" t="s">
        <v>312</v>
      </c>
      <c r="B11" s="277" t="s">
        <v>148</v>
      </c>
      <c r="C11" s="277" t="s">
        <v>148</v>
      </c>
      <c r="D11" s="445" t="s">
        <v>148</v>
      </c>
      <c r="E11" s="277" t="s">
        <v>148</v>
      </c>
      <c r="F11" s="277" t="s">
        <v>148</v>
      </c>
      <c r="G11" s="277" t="s">
        <v>148</v>
      </c>
      <c r="H11" s="277" t="s">
        <v>148</v>
      </c>
      <c r="I11" s="277" t="s">
        <v>148</v>
      </c>
      <c r="J11" s="277" t="s">
        <v>148</v>
      </c>
      <c r="K11" s="277" t="s">
        <v>148</v>
      </c>
      <c r="L11" s="277" t="s">
        <v>148</v>
      </c>
      <c r="M11" s="277" t="s">
        <v>148</v>
      </c>
      <c r="N11" s="277" t="s">
        <v>148</v>
      </c>
      <c r="O11" s="277" t="s">
        <v>148</v>
      </c>
      <c r="P11" s="278" t="s">
        <v>428</v>
      </c>
      <c r="AR11" s="41" t="s">
        <v>377</v>
      </c>
    </row>
    <row r="12" spans="1:216" ht="24" customHeight="1">
      <c r="A12" s="63" t="s">
        <v>143</v>
      </c>
      <c r="B12" s="329" t="s">
        <v>148</v>
      </c>
      <c r="C12" s="329" t="s">
        <v>148</v>
      </c>
      <c r="D12" s="329" t="s">
        <v>148</v>
      </c>
      <c r="E12" s="329" t="s">
        <v>148</v>
      </c>
      <c r="F12" s="329" t="s">
        <v>148</v>
      </c>
      <c r="G12" s="329" t="s">
        <v>148</v>
      </c>
      <c r="H12" s="329" t="s">
        <v>148</v>
      </c>
      <c r="I12" s="329" t="s">
        <v>148</v>
      </c>
      <c r="J12" s="329" t="s">
        <v>148</v>
      </c>
      <c r="K12" s="329" t="s">
        <v>148</v>
      </c>
      <c r="L12" s="329" t="s">
        <v>148</v>
      </c>
      <c r="M12" s="329" t="s">
        <v>148</v>
      </c>
      <c r="N12" s="329" t="s">
        <v>148</v>
      </c>
      <c r="O12" s="329" t="s">
        <v>148</v>
      </c>
      <c r="P12" s="330" t="s">
        <v>428</v>
      </c>
    </row>
    <row r="13" spans="1:216" ht="24" customHeight="1">
      <c r="A13" s="15" t="s">
        <v>144</v>
      </c>
      <c r="B13" s="277" t="s">
        <v>148</v>
      </c>
      <c r="C13" s="277" t="s">
        <v>148</v>
      </c>
      <c r="D13" s="445" t="s">
        <v>148</v>
      </c>
      <c r="E13" s="277" t="s">
        <v>148</v>
      </c>
      <c r="F13" s="277" t="s">
        <v>148</v>
      </c>
      <c r="G13" s="277" t="s">
        <v>148</v>
      </c>
      <c r="H13" s="277" t="s">
        <v>148</v>
      </c>
      <c r="I13" s="277" t="s">
        <v>148</v>
      </c>
      <c r="J13" s="277" t="s">
        <v>148</v>
      </c>
      <c r="K13" s="277" t="s">
        <v>148</v>
      </c>
      <c r="L13" s="277" t="s">
        <v>148</v>
      </c>
      <c r="M13" s="277" t="s">
        <v>148</v>
      </c>
      <c r="N13" s="277" t="s">
        <v>148</v>
      </c>
      <c r="O13" s="277" t="s">
        <v>148</v>
      </c>
      <c r="P13" s="447" t="s">
        <v>428</v>
      </c>
    </row>
    <row r="14" spans="1:216" ht="24" customHeight="1">
      <c r="A14" s="15" t="s">
        <v>147</v>
      </c>
      <c r="B14" s="277" t="s">
        <v>148</v>
      </c>
      <c r="C14" s="277" t="s">
        <v>148</v>
      </c>
      <c r="D14" s="277" t="s">
        <v>148</v>
      </c>
      <c r="E14" s="277" t="s">
        <v>148</v>
      </c>
      <c r="F14" s="277" t="s">
        <v>148</v>
      </c>
      <c r="G14" s="277" t="s">
        <v>148</v>
      </c>
      <c r="H14" s="277" t="s">
        <v>148</v>
      </c>
      <c r="I14" s="277" t="s">
        <v>148</v>
      </c>
      <c r="J14" s="277" t="s">
        <v>148</v>
      </c>
      <c r="K14" s="277" t="s">
        <v>148</v>
      </c>
      <c r="L14" s="277" t="s">
        <v>148</v>
      </c>
      <c r="M14" s="277" t="s">
        <v>148</v>
      </c>
      <c r="N14" s="277" t="s">
        <v>148</v>
      </c>
      <c r="O14" s="277" t="s">
        <v>148</v>
      </c>
      <c r="P14" s="447" t="s">
        <v>428</v>
      </c>
    </row>
    <row r="15" spans="1:216" ht="24" customHeight="1">
      <c r="A15" s="15" t="s">
        <v>223</v>
      </c>
      <c r="B15" s="277" t="s">
        <v>148</v>
      </c>
      <c r="C15" s="277" t="s">
        <v>148</v>
      </c>
      <c r="D15" s="445" t="s">
        <v>148</v>
      </c>
      <c r="E15" s="277" t="s">
        <v>148</v>
      </c>
      <c r="F15" s="277" t="s">
        <v>148</v>
      </c>
      <c r="G15" s="277" t="s">
        <v>148</v>
      </c>
      <c r="H15" s="277" t="s">
        <v>148</v>
      </c>
      <c r="I15" s="277" t="s">
        <v>148</v>
      </c>
      <c r="J15" s="277" t="s">
        <v>148</v>
      </c>
      <c r="K15" s="277" t="s">
        <v>148</v>
      </c>
      <c r="L15" s="277" t="s">
        <v>148</v>
      </c>
      <c r="M15" s="277" t="s">
        <v>148</v>
      </c>
      <c r="N15" s="277" t="s">
        <v>148</v>
      </c>
      <c r="O15" s="277" t="s">
        <v>148</v>
      </c>
      <c r="P15" s="452" t="s">
        <v>428</v>
      </c>
    </row>
    <row r="16" spans="1:216" ht="24" customHeight="1">
      <c r="A16" s="64" t="s">
        <v>145</v>
      </c>
      <c r="B16" s="362">
        <v>141270</v>
      </c>
      <c r="C16" s="362">
        <v>141270</v>
      </c>
      <c r="D16" s="362">
        <v>97326</v>
      </c>
      <c r="E16" s="362">
        <v>16443</v>
      </c>
      <c r="F16" s="362">
        <v>2433</v>
      </c>
      <c r="G16" s="362">
        <v>1899</v>
      </c>
      <c r="H16" s="362">
        <v>0</v>
      </c>
      <c r="I16" s="362">
        <v>3727</v>
      </c>
      <c r="J16" s="362">
        <v>0</v>
      </c>
      <c r="K16" s="362">
        <v>24502</v>
      </c>
      <c r="L16" s="362">
        <v>19442</v>
      </c>
      <c r="M16" s="362">
        <v>43944</v>
      </c>
      <c r="N16" s="362">
        <v>0</v>
      </c>
      <c r="O16" s="362">
        <v>0</v>
      </c>
      <c r="P16" s="363"/>
    </row>
    <row r="17" spans="1:18" ht="24" customHeight="1">
      <c r="A17" s="63" t="s">
        <v>378</v>
      </c>
      <c r="B17" s="329" t="s">
        <v>148</v>
      </c>
      <c r="C17" s="329" t="s">
        <v>148</v>
      </c>
      <c r="D17" s="329" t="s">
        <v>148</v>
      </c>
      <c r="E17" s="329" t="s">
        <v>148</v>
      </c>
      <c r="F17" s="329" t="s">
        <v>148</v>
      </c>
      <c r="G17" s="329" t="s">
        <v>148</v>
      </c>
      <c r="H17" s="329" t="s">
        <v>148</v>
      </c>
      <c r="I17" s="329" t="s">
        <v>148</v>
      </c>
      <c r="J17" s="329" t="s">
        <v>148</v>
      </c>
      <c r="K17" s="329" t="s">
        <v>148</v>
      </c>
      <c r="L17" s="329" t="s">
        <v>148</v>
      </c>
      <c r="M17" s="329" t="s">
        <v>148</v>
      </c>
      <c r="N17" s="329" t="s">
        <v>148</v>
      </c>
      <c r="O17" s="329" t="s">
        <v>148</v>
      </c>
      <c r="P17" s="330" t="s">
        <v>538</v>
      </c>
    </row>
    <row r="18" spans="1:18" ht="24" customHeight="1">
      <c r="A18" s="15" t="s">
        <v>379</v>
      </c>
      <c r="B18" s="277">
        <v>128435</v>
      </c>
      <c r="C18" s="277">
        <v>128435</v>
      </c>
      <c r="D18" s="277">
        <v>0</v>
      </c>
      <c r="E18" s="277">
        <v>30855</v>
      </c>
      <c r="F18" s="277">
        <v>3704</v>
      </c>
      <c r="G18" s="277">
        <v>6200</v>
      </c>
      <c r="H18" s="277">
        <v>0</v>
      </c>
      <c r="I18" s="277">
        <v>0</v>
      </c>
      <c r="J18" s="277">
        <v>275</v>
      </c>
      <c r="K18" s="277">
        <v>41034</v>
      </c>
      <c r="L18" s="277">
        <v>87401</v>
      </c>
      <c r="M18" s="277">
        <v>128435</v>
      </c>
      <c r="N18" s="277">
        <v>0</v>
      </c>
      <c r="O18" s="277">
        <v>0</v>
      </c>
      <c r="P18" s="278" t="s">
        <v>556</v>
      </c>
    </row>
    <row r="19" spans="1:18" ht="24" customHeight="1">
      <c r="A19" s="15" t="s">
        <v>235</v>
      </c>
      <c r="B19" s="277" t="s">
        <v>148</v>
      </c>
      <c r="C19" s="277" t="s">
        <v>148</v>
      </c>
      <c r="D19" s="277" t="s">
        <v>148</v>
      </c>
      <c r="E19" s="277" t="s">
        <v>148</v>
      </c>
      <c r="F19" s="277" t="s">
        <v>148</v>
      </c>
      <c r="G19" s="277" t="s">
        <v>148</v>
      </c>
      <c r="H19" s="277" t="s">
        <v>148</v>
      </c>
      <c r="I19" s="277" t="s">
        <v>148</v>
      </c>
      <c r="J19" s="277" t="s">
        <v>148</v>
      </c>
      <c r="K19" s="277" t="s">
        <v>148</v>
      </c>
      <c r="L19" s="277" t="s">
        <v>148</v>
      </c>
      <c r="M19" s="277" t="s">
        <v>148</v>
      </c>
      <c r="N19" s="277" t="s">
        <v>148</v>
      </c>
      <c r="O19" s="277" t="s">
        <v>148</v>
      </c>
      <c r="P19" s="278" t="s">
        <v>428</v>
      </c>
    </row>
    <row r="20" spans="1:18" ht="24" customHeight="1">
      <c r="A20" s="15" t="s">
        <v>380</v>
      </c>
      <c r="B20" s="277" t="s">
        <v>148</v>
      </c>
      <c r="C20" s="277" t="s">
        <v>148</v>
      </c>
      <c r="D20" s="277" t="s">
        <v>148</v>
      </c>
      <c r="E20" s="277" t="s">
        <v>148</v>
      </c>
      <c r="F20" s="277" t="s">
        <v>148</v>
      </c>
      <c r="G20" s="277" t="s">
        <v>148</v>
      </c>
      <c r="H20" s="277" t="s">
        <v>148</v>
      </c>
      <c r="I20" s="277" t="s">
        <v>148</v>
      </c>
      <c r="J20" s="277" t="s">
        <v>148</v>
      </c>
      <c r="K20" s="277" t="s">
        <v>148</v>
      </c>
      <c r="L20" s="277" t="s">
        <v>148</v>
      </c>
      <c r="M20" s="277" t="s">
        <v>148</v>
      </c>
      <c r="N20" s="277" t="s">
        <v>148</v>
      </c>
      <c r="O20" s="277" t="s">
        <v>148</v>
      </c>
      <c r="P20" s="278" t="s">
        <v>428</v>
      </c>
    </row>
    <row r="21" spans="1:18" ht="24" customHeight="1">
      <c r="A21" s="64" t="s">
        <v>234</v>
      </c>
      <c r="B21" s="362" t="s">
        <v>148</v>
      </c>
      <c r="C21" s="362" t="s">
        <v>148</v>
      </c>
      <c r="D21" s="362" t="s">
        <v>148</v>
      </c>
      <c r="E21" s="362" t="s">
        <v>148</v>
      </c>
      <c r="F21" s="362" t="s">
        <v>148</v>
      </c>
      <c r="G21" s="362" t="s">
        <v>148</v>
      </c>
      <c r="H21" s="362" t="s">
        <v>148</v>
      </c>
      <c r="I21" s="362" t="s">
        <v>148</v>
      </c>
      <c r="J21" s="362" t="s">
        <v>148</v>
      </c>
      <c r="K21" s="362" t="s">
        <v>148</v>
      </c>
      <c r="L21" s="362" t="s">
        <v>148</v>
      </c>
      <c r="M21" s="362" t="s">
        <v>148</v>
      </c>
      <c r="N21" s="362" t="s">
        <v>148</v>
      </c>
      <c r="O21" s="362" t="s">
        <v>148</v>
      </c>
      <c r="P21" s="363" t="s">
        <v>428</v>
      </c>
      <c r="Q21" s="123" t="s">
        <v>204</v>
      </c>
      <c r="R21" s="124" t="s">
        <v>204</v>
      </c>
    </row>
    <row r="22" spans="1:18" ht="24" customHeight="1">
      <c r="A22" s="63" t="s">
        <v>381</v>
      </c>
      <c r="B22" s="381">
        <v>216061</v>
      </c>
      <c r="C22" s="381">
        <v>211265</v>
      </c>
      <c r="D22" s="381">
        <v>96735</v>
      </c>
      <c r="E22" s="381">
        <v>18668</v>
      </c>
      <c r="F22" s="381">
        <v>2359</v>
      </c>
      <c r="G22" s="381">
        <v>2786</v>
      </c>
      <c r="H22" s="381">
        <v>0</v>
      </c>
      <c r="I22" s="381">
        <v>0</v>
      </c>
      <c r="J22" s="381">
        <v>272</v>
      </c>
      <c r="K22" s="381">
        <v>24085</v>
      </c>
      <c r="L22" s="381">
        <v>90445</v>
      </c>
      <c r="M22" s="381">
        <v>114530</v>
      </c>
      <c r="N22" s="381">
        <v>4796</v>
      </c>
      <c r="O22" s="381">
        <v>0</v>
      </c>
      <c r="P22" s="382"/>
    </row>
    <row r="23" spans="1:18" ht="24" customHeight="1">
      <c r="A23" s="15" t="s">
        <v>209</v>
      </c>
      <c r="B23" s="277">
        <v>38129</v>
      </c>
      <c r="C23" s="277">
        <v>38129</v>
      </c>
      <c r="D23" s="277">
        <v>29853</v>
      </c>
      <c r="E23" s="277">
        <v>4128</v>
      </c>
      <c r="F23" s="277">
        <v>1242</v>
      </c>
      <c r="G23" s="277">
        <v>1047</v>
      </c>
      <c r="H23" s="277">
        <v>0</v>
      </c>
      <c r="I23" s="277">
        <v>0</v>
      </c>
      <c r="J23" s="277">
        <v>0</v>
      </c>
      <c r="K23" s="277">
        <v>6417</v>
      </c>
      <c r="L23" s="277">
        <v>1859</v>
      </c>
      <c r="M23" s="277">
        <v>8276</v>
      </c>
      <c r="N23" s="277">
        <v>0</v>
      </c>
      <c r="O23" s="277">
        <v>0</v>
      </c>
      <c r="P23" s="278"/>
    </row>
    <row r="24" spans="1:18" ht="24" customHeight="1">
      <c r="A24" s="15" t="s">
        <v>211</v>
      </c>
      <c r="B24" s="277">
        <v>61546</v>
      </c>
      <c r="C24" s="277">
        <v>61546</v>
      </c>
      <c r="D24" s="277">
        <v>40441</v>
      </c>
      <c r="E24" s="277">
        <v>10477</v>
      </c>
      <c r="F24" s="277">
        <v>1381</v>
      </c>
      <c r="G24" s="277">
        <v>2632</v>
      </c>
      <c r="H24" s="277">
        <v>0</v>
      </c>
      <c r="I24" s="277">
        <v>0</v>
      </c>
      <c r="J24" s="277">
        <v>369</v>
      </c>
      <c r="K24" s="277">
        <v>14859</v>
      </c>
      <c r="L24" s="277">
        <v>6246</v>
      </c>
      <c r="M24" s="277">
        <v>21105</v>
      </c>
      <c r="N24" s="277">
        <v>0</v>
      </c>
      <c r="O24" s="277">
        <v>0</v>
      </c>
      <c r="P24" s="278" t="s">
        <v>557</v>
      </c>
    </row>
    <row r="25" spans="1:18" ht="24" customHeight="1">
      <c r="A25" s="15" t="s">
        <v>261</v>
      </c>
      <c r="B25" s="277">
        <v>38677</v>
      </c>
      <c r="C25" s="277">
        <v>38677</v>
      </c>
      <c r="D25" s="277">
        <v>30153</v>
      </c>
      <c r="E25" s="277">
        <v>4350</v>
      </c>
      <c r="F25" s="277">
        <v>1156</v>
      </c>
      <c r="G25" s="277">
        <v>1044</v>
      </c>
      <c r="H25" s="277">
        <v>0</v>
      </c>
      <c r="I25" s="277">
        <v>0</v>
      </c>
      <c r="J25" s="277">
        <v>0</v>
      </c>
      <c r="K25" s="277">
        <v>6550</v>
      </c>
      <c r="L25" s="277">
        <v>1974</v>
      </c>
      <c r="M25" s="277">
        <v>8524</v>
      </c>
      <c r="N25" s="277">
        <v>0</v>
      </c>
      <c r="O25" s="277">
        <v>0</v>
      </c>
      <c r="P25" s="278"/>
    </row>
    <row r="26" spans="1:18" ht="24" customHeight="1">
      <c r="A26" s="15" t="s">
        <v>430</v>
      </c>
      <c r="B26" s="277">
        <v>158377</v>
      </c>
      <c r="C26" s="277">
        <v>158377</v>
      </c>
      <c r="D26" s="277">
        <v>130603</v>
      </c>
      <c r="E26" s="277">
        <v>8000</v>
      </c>
      <c r="F26" s="277">
        <v>2917</v>
      </c>
      <c r="G26" s="277">
        <v>111</v>
      </c>
      <c r="H26" s="277">
        <v>0</v>
      </c>
      <c r="I26" s="277">
        <v>0</v>
      </c>
      <c r="J26" s="277"/>
      <c r="K26" s="277">
        <v>11028</v>
      </c>
      <c r="L26" s="277">
        <v>16746</v>
      </c>
      <c r="M26" s="277">
        <v>27774</v>
      </c>
      <c r="N26" s="277">
        <v>0</v>
      </c>
      <c r="O26" s="277">
        <v>0</v>
      </c>
      <c r="P26" s="278"/>
    </row>
    <row r="27" spans="1:18" ht="24" customHeight="1">
      <c r="A27" s="64" t="s">
        <v>212</v>
      </c>
      <c r="B27" s="362">
        <v>139219</v>
      </c>
      <c r="C27" s="362">
        <v>139219</v>
      </c>
      <c r="D27" s="362">
        <v>41896</v>
      </c>
      <c r="E27" s="362">
        <v>13269</v>
      </c>
      <c r="F27" s="362">
        <v>2369</v>
      </c>
      <c r="G27" s="362">
        <v>817</v>
      </c>
      <c r="H27" s="362">
        <v>0</v>
      </c>
      <c r="I27" s="362">
        <v>50</v>
      </c>
      <c r="J27" s="362">
        <v>275</v>
      </c>
      <c r="K27" s="362">
        <v>16780</v>
      </c>
      <c r="L27" s="362">
        <v>80543</v>
      </c>
      <c r="M27" s="362">
        <v>97323</v>
      </c>
      <c r="N27" s="362"/>
      <c r="O27" s="362"/>
      <c r="P27" s="363" t="s">
        <v>645</v>
      </c>
    </row>
    <row r="28" spans="1:18" ht="24" customHeight="1">
      <c r="A28" s="63" t="s">
        <v>213</v>
      </c>
      <c r="B28" s="381">
        <v>98330</v>
      </c>
      <c r="C28" s="381">
        <v>95814</v>
      </c>
      <c r="D28" s="381">
        <v>61635</v>
      </c>
      <c r="E28" s="381">
        <v>19395</v>
      </c>
      <c r="F28" s="381">
        <v>1490</v>
      </c>
      <c r="G28" s="381">
        <v>1548</v>
      </c>
      <c r="H28" s="381">
        <v>0</v>
      </c>
      <c r="I28" s="381">
        <v>0</v>
      </c>
      <c r="J28" s="381">
        <v>478</v>
      </c>
      <c r="K28" s="381">
        <v>22911</v>
      </c>
      <c r="L28" s="381">
        <v>11268</v>
      </c>
      <c r="M28" s="381">
        <v>34179</v>
      </c>
      <c r="N28" s="381">
        <v>2516</v>
      </c>
      <c r="O28" s="381">
        <v>0</v>
      </c>
      <c r="P28" s="411"/>
    </row>
    <row r="29" spans="1:18" ht="24" customHeight="1">
      <c r="A29" s="15" t="s">
        <v>214</v>
      </c>
      <c r="B29" s="277">
        <v>114184</v>
      </c>
      <c r="C29" s="277">
        <v>112131</v>
      </c>
      <c r="D29" s="277">
        <v>70976</v>
      </c>
      <c r="E29" s="277">
        <v>7443</v>
      </c>
      <c r="F29" s="277">
        <v>1087</v>
      </c>
      <c r="G29" s="277">
        <v>1917</v>
      </c>
      <c r="H29" s="277">
        <v>0</v>
      </c>
      <c r="I29" s="277">
        <v>5091</v>
      </c>
      <c r="J29" s="277">
        <v>0</v>
      </c>
      <c r="K29" s="277">
        <v>15538</v>
      </c>
      <c r="L29" s="277">
        <v>25617</v>
      </c>
      <c r="M29" s="277">
        <v>41155</v>
      </c>
      <c r="N29" s="277">
        <v>2053</v>
      </c>
      <c r="O29" s="277">
        <v>0</v>
      </c>
      <c r="P29" s="278"/>
    </row>
    <row r="30" spans="1:18" ht="24" customHeight="1">
      <c r="A30" s="15" t="s">
        <v>215</v>
      </c>
      <c r="B30" s="277">
        <v>5887</v>
      </c>
      <c r="C30" s="277">
        <v>5887</v>
      </c>
      <c r="D30" s="277">
        <v>3926</v>
      </c>
      <c r="E30" s="277">
        <v>1284</v>
      </c>
      <c r="F30" s="277">
        <v>205</v>
      </c>
      <c r="G30" s="277">
        <v>342</v>
      </c>
      <c r="H30" s="277"/>
      <c r="I30" s="277"/>
      <c r="J30" s="277"/>
      <c r="K30" s="277">
        <v>1831</v>
      </c>
      <c r="L30" s="277">
        <v>130</v>
      </c>
      <c r="M30" s="277">
        <v>1961</v>
      </c>
      <c r="N30" s="277">
        <v>0</v>
      </c>
      <c r="O30" s="277">
        <v>0</v>
      </c>
      <c r="P30" s="278" t="s">
        <v>557</v>
      </c>
    </row>
    <row r="31" spans="1:18" ht="24" customHeight="1">
      <c r="A31" s="15" t="s">
        <v>216</v>
      </c>
      <c r="B31" s="277">
        <v>100825</v>
      </c>
      <c r="C31" s="277">
        <v>100825</v>
      </c>
      <c r="D31" s="277">
        <v>39342</v>
      </c>
      <c r="E31" s="277">
        <v>11618</v>
      </c>
      <c r="F31" s="277">
        <v>1496</v>
      </c>
      <c r="G31" s="277">
        <v>2271</v>
      </c>
      <c r="H31" s="277">
        <v>1201</v>
      </c>
      <c r="I31" s="277">
        <v>0</v>
      </c>
      <c r="J31" s="277">
        <v>415</v>
      </c>
      <c r="K31" s="277">
        <v>17001</v>
      </c>
      <c r="L31" s="277">
        <v>44482</v>
      </c>
      <c r="M31" s="277">
        <v>61483</v>
      </c>
      <c r="N31" s="277"/>
      <c r="O31" s="277"/>
      <c r="P31" s="394"/>
    </row>
    <row r="32" spans="1:18" ht="24" customHeight="1">
      <c r="A32" s="64" t="s">
        <v>217</v>
      </c>
      <c r="B32" s="362">
        <v>56582</v>
      </c>
      <c r="C32" s="362">
        <v>56582</v>
      </c>
      <c r="D32" s="362">
        <v>27541</v>
      </c>
      <c r="E32" s="362">
        <v>9421</v>
      </c>
      <c r="F32" s="362">
        <v>1528</v>
      </c>
      <c r="G32" s="362">
        <v>143</v>
      </c>
      <c r="H32" s="362">
        <v>0</v>
      </c>
      <c r="I32" s="362">
        <v>0</v>
      </c>
      <c r="J32" s="362">
        <v>36</v>
      </c>
      <c r="K32" s="362">
        <v>11128</v>
      </c>
      <c r="L32" s="362">
        <v>17913</v>
      </c>
      <c r="M32" s="362">
        <v>29041</v>
      </c>
      <c r="N32" s="362">
        <v>0</v>
      </c>
      <c r="O32" s="362">
        <v>0</v>
      </c>
      <c r="P32" s="363"/>
    </row>
    <row r="33" spans="1:16" ht="24" customHeight="1">
      <c r="A33" s="63" t="s">
        <v>218</v>
      </c>
      <c r="B33" s="329">
        <v>24832</v>
      </c>
      <c r="C33" s="329">
        <v>24832</v>
      </c>
      <c r="D33" s="329"/>
      <c r="E33" s="329">
        <v>5331</v>
      </c>
      <c r="F33" s="329">
        <v>912</v>
      </c>
      <c r="G33" s="329">
        <v>218</v>
      </c>
      <c r="H33" s="329">
        <v>0</v>
      </c>
      <c r="I33" s="329">
        <v>0</v>
      </c>
      <c r="J33" s="329">
        <v>886</v>
      </c>
      <c r="K33" s="329">
        <v>7347</v>
      </c>
      <c r="L33" s="329">
        <v>17485</v>
      </c>
      <c r="M33" s="329">
        <v>24832</v>
      </c>
      <c r="N33" s="329"/>
      <c r="O33" s="329"/>
      <c r="P33" s="330"/>
    </row>
    <row r="34" spans="1:16" ht="24" customHeight="1">
      <c r="A34" s="15" t="s">
        <v>382</v>
      </c>
      <c r="B34" s="277">
        <v>16887</v>
      </c>
      <c r="C34" s="277">
        <v>16887</v>
      </c>
      <c r="D34" s="277"/>
      <c r="E34" s="277">
        <v>4265</v>
      </c>
      <c r="F34" s="277">
        <v>743</v>
      </c>
      <c r="G34" s="277">
        <v>360</v>
      </c>
      <c r="H34" s="277"/>
      <c r="I34" s="277"/>
      <c r="J34" s="277">
        <v>337</v>
      </c>
      <c r="K34" s="277">
        <v>5705</v>
      </c>
      <c r="L34" s="277">
        <v>11182</v>
      </c>
      <c r="M34" s="277">
        <v>16887</v>
      </c>
      <c r="N34" s="277"/>
      <c r="O34" s="277"/>
      <c r="P34" s="278"/>
    </row>
    <row r="35" spans="1:16" ht="24" customHeight="1">
      <c r="A35" s="15" t="s">
        <v>219</v>
      </c>
      <c r="B35" s="277">
        <v>113970</v>
      </c>
      <c r="C35" s="277">
        <v>113970</v>
      </c>
      <c r="D35" s="277">
        <v>57041</v>
      </c>
      <c r="E35" s="277">
        <v>10005</v>
      </c>
      <c r="F35" s="277">
        <v>1488</v>
      </c>
      <c r="G35" s="277">
        <v>990</v>
      </c>
      <c r="H35" s="277">
        <v>0</v>
      </c>
      <c r="I35" s="277">
        <v>0</v>
      </c>
      <c r="J35" s="277">
        <v>0</v>
      </c>
      <c r="K35" s="277">
        <v>12483</v>
      </c>
      <c r="L35" s="277">
        <v>44446</v>
      </c>
      <c r="M35" s="277">
        <v>56929</v>
      </c>
      <c r="N35" s="277">
        <v>0</v>
      </c>
      <c r="O35" s="277">
        <v>0</v>
      </c>
      <c r="P35" s="278"/>
    </row>
    <row r="36" spans="1:16" ht="24" customHeight="1">
      <c r="A36" s="15" t="s">
        <v>220</v>
      </c>
      <c r="B36" s="277" t="s">
        <v>148</v>
      </c>
      <c r="C36" s="277" t="s">
        <v>148</v>
      </c>
      <c r="D36" s="277" t="s">
        <v>148</v>
      </c>
      <c r="E36" s="277" t="s">
        <v>148</v>
      </c>
      <c r="F36" s="277" t="s">
        <v>148</v>
      </c>
      <c r="G36" s="277" t="s">
        <v>148</v>
      </c>
      <c r="H36" s="277" t="s">
        <v>148</v>
      </c>
      <c r="I36" s="277" t="s">
        <v>148</v>
      </c>
      <c r="J36" s="277" t="s">
        <v>148</v>
      </c>
      <c r="K36" s="277" t="s">
        <v>148</v>
      </c>
      <c r="L36" s="277" t="s">
        <v>148</v>
      </c>
      <c r="M36" s="277" t="s">
        <v>148</v>
      </c>
      <c r="N36" s="277" t="s">
        <v>148</v>
      </c>
      <c r="O36" s="277" t="s">
        <v>148</v>
      </c>
      <c r="P36" s="278" t="s">
        <v>418</v>
      </c>
    </row>
    <row r="37" spans="1:16" ht="24" customHeight="1">
      <c r="A37" s="64" t="s">
        <v>222</v>
      </c>
      <c r="B37" s="362">
        <v>36544</v>
      </c>
      <c r="C37" s="362">
        <v>36544</v>
      </c>
      <c r="D37" s="362">
        <v>19601</v>
      </c>
      <c r="E37" s="362">
        <v>6920</v>
      </c>
      <c r="F37" s="362">
        <v>1159</v>
      </c>
      <c r="G37" s="362">
        <v>1566</v>
      </c>
      <c r="H37" s="362">
        <v>0</v>
      </c>
      <c r="I37" s="362">
        <v>0</v>
      </c>
      <c r="J37" s="362">
        <v>0</v>
      </c>
      <c r="K37" s="362">
        <v>9645</v>
      </c>
      <c r="L37" s="362">
        <v>7298</v>
      </c>
      <c r="M37" s="362">
        <v>16943</v>
      </c>
      <c r="N37" s="362">
        <v>0</v>
      </c>
      <c r="O37" s="362"/>
      <c r="P37" s="363"/>
    </row>
    <row r="38" spans="1:16" ht="24" customHeight="1">
      <c r="A38" s="63" t="s">
        <v>292</v>
      </c>
      <c r="B38" s="329">
        <v>7703</v>
      </c>
      <c r="C38" s="329">
        <v>7703</v>
      </c>
      <c r="D38" s="329">
        <v>3913</v>
      </c>
      <c r="E38" s="329">
        <v>3790</v>
      </c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30"/>
    </row>
    <row r="39" spans="1:16" ht="24" customHeight="1">
      <c r="A39" s="15" t="s">
        <v>224</v>
      </c>
      <c r="B39" s="277">
        <v>2631</v>
      </c>
      <c r="C39" s="277">
        <v>2631</v>
      </c>
      <c r="D39" s="277">
        <v>1656</v>
      </c>
      <c r="E39" s="277">
        <v>496</v>
      </c>
      <c r="F39" s="277">
        <v>7</v>
      </c>
      <c r="G39" s="277"/>
      <c r="H39" s="277"/>
      <c r="I39" s="277"/>
      <c r="J39" s="277"/>
      <c r="K39" s="277">
        <v>503</v>
      </c>
      <c r="L39" s="277">
        <v>472</v>
      </c>
      <c r="M39" s="277">
        <v>975</v>
      </c>
      <c r="N39" s="277"/>
      <c r="O39" s="277"/>
      <c r="P39" s="278"/>
    </row>
    <row r="40" spans="1:16" ht="24" customHeight="1">
      <c r="A40" s="15" t="s">
        <v>228</v>
      </c>
      <c r="B40" s="277">
        <v>22405</v>
      </c>
      <c r="C40" s="277">
        <v>21349</v>
      </c>
      <c r="D40" s="277">
        <v>6570</v>
      </c>
      <c r="E40" s="277">
        <v>2901</v>
      </c>
      <c r="F40" s="277">
        <v>501</v>
      </c>
      <c r="G40" s="277">
        <v>0</v>
      </c>
      <c r="H40" s="277">
        <v>0</v>
      </c>
      <c r="I40" s="277">
        <v>0</v>
      </c>
      <c r="J40" s="277">
        <v>36</v>
      </c>
      <c r="K40" s="277">
        <v>3438</v>
      </c>
      <c r="L40" s="277">
        <v>11341</v>
      </c>
      <c r="M40" s="277">
        <v>14779</v>
      </c>
      <c r="N40" s="277">
        <v>1056</v>
      </c>
      <c r="O40" s="277">
        <v>0</v>
      </c>
      <c r="P40" s="278"/>
    </row>
    <row r="41" spans="1:16" ht="24" customHeight="1">
      <c r="A41" s="395" t="s">
        <v>288</v>
      </c>
      <c r="B41" s="277">
        <v>38221</v>
      </c>
      <c r="C41" s="277">
        <v>35213</v>
      </c>
      <c r="D41" s="277">
        <v>0</v>
      </c>
      <c r="E41" s="277">
        <v>4509</v>
      </c>
      <c r="F41" s="277">
        <v>1419</v>
      </c>
      <c r="G41" s="277">
        <v>1794</v>
      </c>
      <c r="H41" s="277">
        <v>0</v>
      </c>
      <c r="I41" s="277">
        <v>0</v>
      </c>
      <c r="J41" s="277">
        <v>106</v>
      </c>
      <c r="K41" s="277">
        <v>7828</v>
      </c>
      <c r="L41" s="277">
        <v>27385</v>
      </c>
      <c r="M41" s="277">
        <v>35213</v>
      </c>
      <c r="N41" s="277">
        <v>3008</v>
      </c>
      <c r="O41" s="277">
        <v>0</v>
      </c>
      <c r="P41" s="278" t="s">
        <v>558</v>
      </c>
    </row>
    <row r="42" spans="1:16" ht="24" customHeight="1">
      <c r="A42" s="15" t="s">
        <v>233</v>
      </c>
      <c r="B42" s="277">
        <v>14642</v>
      </c>
      <c r="C42" s="277">
        <v>14642</v>
      </c>
      <c r="D42" s="277">
        <v>11964</v>
      </c>
      <c r="E42" s="277">
        <v>2000</v>
      </c>
      <c r="F42" s="277">
        <v>578</v>
      </c>
      <c r="G42" s="277">
        <v>100</v>
      </c>
      <c r="H42" s="277">
        <v>0</v>
      </c>
      <c r="I42" s="277">
        <v>0</v>
      </c>
      <c r="J42" s="277">
        <v>0</v>
      </c>
      <c r="K42" s="277">
        <v>2678</v>
      </c>
      <c r="L42" s="277">
        <v>0</v>
      </c>
      <c r="M42" s="277">
        <v>2678</v>
      </c>
      <c r="N42" s="277">
        <v>0</v>
      </c>
      <c r="O42" s="277">
        <v>0</v>
      </c>
      <c r="P42" s="278"/>
    </row>
    <row r="43" spans="1:16" ht="24" customHeight="1">
      <c r="A43" s="63" t="s">
        <v>225</v>
      </c>
      <c r="B43" s="329">
        <v>57333</v>
      </c>
      <c r="C43" s="329">
        <v>55818</v>
      </c>
      <c r="D43" s="329">
        <v>39903</v>
      </c>
      <c r="E43" s="329">
        <v>6800</v>
      </c>
      <c r="F43" s="329">
        <v>1587</v>
      </c>
      <c r="G43" s="329">
        <v>1020</v>
      </c>
      <c r="H43" s="329">
        <v>0</v>
      </c>
      <c r="I43" s="329">
        <v>0</v>
      </c>
      <c r="J43" s="329">
        <v>233</v>
      </c>
      <c r="K43" s="329">
        <v>9640</v>
      </c>
      <c r="L43" s="329">
        <v>6275</v>
      </c>
      <c r="M43" s="329">
        <v>15915</v>
      </c>
      <c r="N43" s="329">
        <v>1515</v>
      </c>
      <c r="O43" s="329">
        <v>0</v>
      </c>
      <c r="P43" s="330"/>
    </row>
    <row r="44" spans="1:16" ht="24" customHeight="1">
      <c r="A44" s="15" t="s">
        <v>226</v>
      </c>
      <c r="B44" s="277">
        <v>21090</v>
      </c>
      <c r="C44" s="277">
        <v>21090</v>
      </c>
      <c r="D44" s="277">
        <v>10402</v>
      </c>
      <c r="E44" s="277">
        <v>2991</v>
      </c>
      <c r="F44" s="277">
        <v>439</v>
      </c>
      <c r="G44" s="277">
        <v>965</v>
      </c>
      <c r="H44" s="277">
        <v>0</v>
      </c>
      <c r="I44" s="277">
        <v>0</v>
      </c>
      <c r="J44" s="277">
        <v>0</v>
      </c>
      <c r="K44" s="277">
        <v>4395</v>
      </c>
      <c r="L44" s="277">
        <v>6293</v>
      </c>
      <c r="M44" s="277">
        <v>10688</v>
      </c>
      <c r="N44" s="277">
        <v>0</v>
      </c>
      <c r="O44" s="277">
        <v>0</v>
      </c>
      <c r="P44" s="402" t="s">
        <v>646</v>
      </c>
    </row>
    <row r="45" spans="1:16" ht="24" customHeight="1">
      <c r="A45" s="15" t="s">
        <v>229</v>
      </c>
      <c r="B45" s="277">
        <v>26912</v>
      </c>
      <c r="C45" s="277">
        <v>22118</v>
      </c>
      <c r="D45" s="277">
        <v>14215</v>
      </c>
      <c r="E45" s="277">
        <v>2450</v>
      </c>
      <c r="F45" s="277">
        <v>806</v>
      </c>
      <c r="G45" s="277">
        <v>599</v>
      </c>
      <c r="H45" s="277">
        <v>0</v>
      </c>
      <c r="I45" s="277">
        <v>0</v>
      </c>
      <c r="J45" s="277">
        <v>0</v>
      </c>
      <c r="K45" s="277">
        <v>3855</v>
      </c>
      <c r="L45" s="277">
        <v>4048</v>
      </c>
      <c r="M45" s="277">
        <v>7903</v>
      </c>
      <c r="N45" s="277">
        <v>4794</v>
      </c>
      <c r="O45" s="277">
        <v>2747</v>
      </c>
      <c r="P45" s="278"/>
    </row>
    <row r="46" spans="1:16" ht="24" customHeight="1">
      <c r="A46" s="15" t="s">
        <v>227</v>
      </c>
      <c r="B46" s="277">
        <v>81823</v>
      </c>
      <c r="C46" s="277">
        <v>81823</v>
      </c>
      <c r="D46" s="277">
        <v>29539</v>
      </c>
      <c r="E46" s="277">
        <v>8078</v>
      </c>
      <c r="F46" s="277">
        <v>1013</v>
      </c>
      <c r="G46" s="277">
        <v>2071</v>
      </c>
      <c r="H46" s="277">
        <v>0</v>
      </c>
      <c r="I46" s="277">
        <v>0</v>
      </c>
      <c r="J46" s="277">
        <v>0</v>
      </c>
      <c r="K46" s="277">
        <v>11162</v>
      </c>
      <c r="L46" s="277">
        <v>41122</v>
      </c>
      <c r="M46" s="277">
        <v>52284</v>
      </c>
      <c r="N46" s="277">
        <v>0</v>
      </c>
      <c r="O46" s="277">
        <v>0</v>
      </c>
      <c r="P46" s="278"/>
    </row>
    <row r="47" spans="1:16" ht="24" customHeight="1" thickBot="1">
      <c r="A47" s="65" t="s">
        <v>230</v>
      </c>
      <c r="B47" s="488">
        <v>121414</v>
      </c>
      <c r="C47" s="488">
        <v>121414</v>
      </c>
      <c r="D47" s="488">
        <v>50162</v>
      </c>
      <c r="E47" s="488">
        <v>9000</v>
      </c>
      <c r="F47" s="488">
        <v>1907</v>
      </c>
      <c r="G47" s="488">
        <v>1711</v>
      </c>
      <c r="H47" s="488"/>
      <c r="I47" s="488"/>
      <c r="J47" s="488"/>
      <c r="K47" s="488">
        <v>12618</v>
      </c>
      <c r="L47" s="488">
        <v>58634</v>
      </c>
      <c r="M47" s="488">
        <v>71252</v>
      </c>
      <c r="N47" s="488"/>
      <c r="O47" s="488"/>
      <c r="P47" s="489"/>
    </row>
    <row r="48" spans="1:16" ht="24" customHeight="1" thickBot="1">
      <c r="A48" s="19" t="s">
        <v>158</v>
      </c>
      <c r="B48" s="49">
        <f>SUM(B7,B10:B47)</f>
        <v>2772098</v>
      </c>
      <c r="C48" s="49">
        <f>SUM(C7,C10:C47)</f>
        <v>2752360</v>
      </c>
      <c r="D48" s="49">
        <f t="shared" ref="D48:O48" si="0">SUM(D7,D10:D47)</f>
        <v>1157090</v>
      </c>
      <c r="E48" s="49">
        <f t="shared" si="0"/>
        <v>340071</v>
      </c>
      <c r="F48" s="49">
        <f t="shared" si="0"/>
        <v>55192</v>
      </c>
      <c r="G48" s="49">
        <f t="shared" si="0"/>
        <v>59204</v>
      </c>
      <c r="H48" s="49">
        <f t="shared" si="0"/>
        <v>1201</v>
      </c>
      <c r="I48" s="49">
        <f t="shared" si="0"/>
        <v>11171</v>
      </c>
      <c r="J48" s="49">
        <f t="shared" si="0"/>
        <v>5471</v>
      </c>
      <c r="K48" s="49">
        <f t="shared" si="0"/>
        <v>468520</v>
      </c>
      <c r="L48" s="49">
        <f t="shared" si="0"/>
        <v>1122960</v>
      </c>
      <c r="M48" s="49">
        <f t="shared" si="0"/>
        <v>1591480</v>
      </c>
      <c r="N48" s="49">
        <f t="shared" si="0"/>
        <v>19738</v>
      </c>
      <c r="O48" s="49">
        <f t="shared" si="0"/>
        <v>2747</v>
      </c>
      <c r="P48" s="49"/>
    </row>
    <row r="49" spans="1:16" ht="24" customHeight="1">
      <c r="A49" s="457" t="s">
        <v>231</v>
      </c>
      <c r="B49" s="462">
        <v>5950</v>
      </c>
      <c r="C49" s="462">
        <v>5950</v>
      </c>
      <c r="D49" s="462">
        <v>3504</v>
      </c>
      <c r="E49" s="462">
        <v>540</v>
      </c>
      <c r="F49" s="462">
        <v>1015</v>
      </c>
      <c r="G49" s="462">
        <v>0</v>
      </c>
      <c r="H49" s="462">
        <v>0</v>
      </c>
      <c r="I49" s="462">
        <v>0</v>
      </c>
      <c r="J49" s="462">
        <v>665</v>
      </c>
      <c r="K49" s="462">
        <v>2220</v>
      </c>
      <c r="L49" s="462">
        <v>226</v>
      </c>
      <c r="M49" s="462">
        <v>2446</v>
      </c>
      <c r="N49" s="462">
        <v>0</v>
      </c>
      <c r="O49" s="462">
        <v>0</v>
      </c>
      <c r="P49" s="882"/>
    </row>
    <row r="50" spans="1:16" ht="24" customHeight="1">
      <c r="A50" s="898" t="s">
        <v>232</v>
      </c>
      <c r="B50" s="415">
        <v>41352</v>
      </c>
      <c r="C50" s="415">
        <v>41352</v>
      </c>
      <c r="D50" s="415">
        <v>29439</v>
      </c>
      <c r="E50" s="415">
        <v>308</v>
      </c>
      <c r="F50" s="415">
        <v>99</v>
      </c>
      <c r="G50" s="415"/>
      <c r="H50" s="415"/>
      <c r="I50" s="415"/>
      <c r="J50" s="415"/>
      <c r="K50" s="415">
        <v>407</v>
      </c>
      <c r="L50" s="415">
        <v>11506</v>
      </c>
      <c r="M50" s="415">
        <v>11913</v>
      </c>
      <c r="N50" s="415"/>
      <c r="O50" s="415"/>
      <c r="P50" s="416"/>
    </row>
    <row r="51" spans="1:16" ht="24" customHeight="1" thickBot="1">
      <c r="A51" s="65" t="s">
        <v>184</v>
      </c>
      <c r="B51" s="526">
        <v>323116</v>
      </c>
      <c r="C51" s="526">
        <v>323116</v>
      </c>
      <c r="D51" s="526">
        <v>194740</v>
      </c>
      <c r="E51" s="526">
        <v>43552</v>
      </c>
      <c r="F51" s="526">
        <v>3691</v>
      </c>
      <c r="G51" s="526">
        <v>480</v>
      </c>
      <c r="H51" s="526">
        <v>0</v>
      </c>
      <c r="I51" s="526">
        <v>0</v>
      </c>
      <c r="J51" s="526">
        <v>2635</v>
      </c>
      <c r="K51" s="526">
        <v>50358</v>
      </c>
      <c r="L51" s="526">
        <v>78018</v>
      </c>
      <c r="M51" s="526">
        <v>128376</v>
      </c>
      <c r="N51" s="526">
        <v>0</v>
      </c>
      <c r="O51" s="526">
        <v>0</v>
      </c>
      <c r="P51" s="508"/>
    </row>
    <row r="52" spans="1:16" ht="24" customHeight="1" thickBot="1">
      <c r="A52" s="19" t="s">
        <v>158</v>
      </c>
      <c r="B52" s="49">
        <f>SUM(B49:B51)</f>
        <v>370418</v>
      </c>
      <c r="C52" s="49">
        <f t="shared" ref="C52:O52" si="1">SUM(C49:C51)</f>
        <v>370418</v>
      </c>
      <c r="D52" s="49">
        <f t="shared" si="1"/>
        <v>227683</v>
      </c>
      <c r="E52" s="49">
        <f t="shared" si="1"/>
        <v>44400</v>
      </c>
      <c r="F52" s="49">
        <f t="shared" si="1"/>
        <v>4805</v>
      </c>
      <c r="G52" s="49">
        <f t="shared" si="1"/>
        <v>480</v>
      </c>
      <c r="H52" s="49">
        <f t="shared" si="1"/>
        <v>0</v>
      </c>
      <c r="I52" s="49">
        <f t="shared" si="1"/>
        <v>0</v>
      </c>
      <c r="J52" s="49">
        <f t="shared" si="1"/>
        <v>3300</v>
      </c>
      <c r="K52" s="49">
        <f t="shared" si="1"/>
        <v>52985</v>
      </c>
      <c r="L52" s="49">
        <f t="shared" si="1"/>
        <v>89750</v>
      </c>
      <c r="M52" s="49">
        <f t="shared" si="1"/>
        <v>142735</v>
      </c>
      <c r="N52" s="49">
        <f t="shared" si="1"/>
        <v>0</v>
      </c>
      <c r="O52" s="49">
        <f t="shared" si="1"/>
        <v>0</v>
      </c>
      <c r="P52" s="115"/>
    </row>
    <row r="53" spans="1:16" ht="24" customHeight="1" thickBot="1">
      <c r="A53" s="19" t="s">
        <v>11</v>
      </c>
      <c r="B53" s="49">
        <f>B48+B52</f>
        <v>3142516</v>
      </c>
      <c r="C53" s="49">
        <f t="shared" ref="C53:O53" si="2">C48+C52</f>
        <v>3122778</v>
      </c>
      <c r="D53" s="49">
        <f t="shared" si="2"/>
        <v>1384773</v>
      </c>
      <c r="E53" s="49">
        <f t="shared" si="2"/>
        <v>384471</v>
      </c>
      <c r="F53" s="49">
        <f t="shared" si="2"/>
        <v>59997</v>
      </c>
      <c r="G53" s="49">
        <f t="shared" si="2"/>
        <v>59684</v>
      </c>
      <c r="H53" s="49">
        <f t="shared" si="2"/>
        <v>1201</v>
      </c>
      <c r="I53" s="49">
        <f t="shared" si="2"/>
        <v>11171</v>
      </c>
      <c r="J53" s="49">
        <f t="shared" si="2"/>
        <v>8771</v>
      </c>
      <c r="K53" s="49">
        <f t="shared" si="2"/>
        <v>521505</v>
      </c>
      <c r="L53" s="49">
        <f t="shared" si="2"/>
        <v>1212710</v>
      </c>
      <c r="M53" s="49">
        <f t="shared" si="2"/>
        <v>1734215</v>
      </c>
      <c r="N53" s="49">
        <f t="shared" si="2"/>
        <v>19738</v>
      </c>
      <c r="O53" s="49">
        <f t="shared" si="2"/>
        <v>2747</v>
      </c>
      <c r="P53" s="115"/>
    </row>
    <row r="58" spans="1:16">
      <c r="B58" s="137">
        <f>SUM(B7:B47)</f>
        <v>2772098</v>
      </c>
    </row>
  </sheetData>
  <mergeCells count="6">
    <mergeCell ref="A2:A6"/>
    <mergeCell ref="L5:L6"/>
    <mergeCell ref="N3:N6"/>
    <mergeCell ref="D4:D6"/>
    <mergeCell ref="C3:C6"/>
    <mergeCell ref="B2:B6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65" firstPageNumber="52" fitToWidth="2" orientation="portrait" useFirstPageNumber="1" r:id="rId1"/>
  <headerFooter alignWithMargins="0">
    <oddFooter>&amp;C&amp;"ＭＳ 明朝,標準"&amp;18&amp;P</oddFooter>
  </headerFooter>
  <colBreaks count="1" manualBreakCount="1">
    <brk id="11" max="5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N71"/>
  <sheetViews>
    <sheetView view="pageBreakPreview" topLeftCell="F1" zoomScale="80" zoomScaleNormal="85" zoomScaleSheetLayoutView="80" workbookViewId="0">
      <selection activeCell="A50" sqref="A50"/>
    </sheetView>
  </sheetViews>
  <sheetFormatPr defaultColWidth="9" defaultRowHeight="13.5"/>
  <cols>
    <col min="1" max="1" width="12.125" style="41" customWidth="1"/>
    <col min="2" max="4" width="11.75" style="41" bestFit="1" customWidth="1"/>
    <col min="5" max="5" width="10" style="41" bestFit="1" customWidth="1"/>
    <col min="6" max="6" width="9.375" style="41" bestFit="1" customWidth="1"/>
    <col min="7" max="7" width="10.5" style="41" customWidth="1"/>
    <col min="8" max="10" width="9.375" style="41" bestFit="1" customWidth="1"/>
    <col min="11" max="11" width="10" style="41" bestFit="1" customWidth="1"/>
    <col min="12" max="12" width="10.375" style="41" bestFit="1" customWidth="1"/>
    <col min="13" max="13" width="11.75" style="41" bestFit="1" customWidth="1"/>
    <col min="14" max="14" width="9.25" style="41" bestFit="1" customWidth="1"/>
    <col min="15" max="15" width="11" style="41" customWidth="1"/>
    <col min="16" max="16" width="10.125" style="41" bestFit="1" customWidth="1"/>
    <col min="17" max="17" width="9.375" style="41" bestFit="1" customWidth="1"/>
    <col min="18" max="18" width="51.625" style="41" customWidth="1"/>
    <col min="19" max="20" width="9.125" style="41" bestFit="1" customWidth="1"/>
    <col min="21" max="16384" width="9" style="41"/>
  </cols>
  <sheetData>
    <row r="1" spans="1:222" ht="14.25">
      <c r="A1" s="694" t="s">
        <v>566</v>
      </c>
    </row>
    <row r="2" spans="1:222" ht="14.1" customHeight="1">
      <c r="A2" s="915" t="s">
        <v>0</v>
      </c>
      <c r="B2" s="912" t="s">
        <v>531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45" t="s">
        <v>132</v>
      </c>
      <c r="O2" s="933" t="s">
        <v>133</v>
      </c>
      <c r="P2" s="934"/>
      <c r="Q2" s="941"/>
      <c r="R2" s="14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HD2" s="54"/>
      <c r="HE2" s="54"/>
      <c r="HF2" s="54"/>
      <c r="HG2" s="54"/>
      <c r="HH2" s="54"/>
      <c r="HI2" s="54"/>
      <c r="HJ2" s="54"/>
      <c r="HK2" s="54"/>
      <c r="HN2" s="68"/>
    </row>
    <row r="3" spans="1:222" ht="14.1" customHeight="1">
      <c r="A3" s="916"/>
      <c r="B3" s="905"/>
      <c r="C3" s="1011" t="s">
        <v>529</v>
      </c>
      <c r="D3" s="57"/>
      <c r="E3" s="58"/>
      <c r="F3" s="58"/>
      <c r="G3" s="58"/>
      <c r="H3" s="58"/>
      <c r="I3" s="58"/>
      <c r="J3" s="58"/>
      <c r="K3" s="58"/>
      <c r="L3" s="58"/>
      <c r="M3" s="45"/>
      <c r="N3" s="1014" t="s">
        <v>125</v>
      </c>
      <c r="O3" s="926" t="str">
        <f>A1</f>
        <v>令和３年度予算</v>
      </c>
      <c r="P3" s="93" t="s">
        <v>134</v>
      </c>
      <c r="Q3" s="93" t="s">
        <v>135</v>
      </c>
      <c r="R3" s="61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HD3" s="54"/>
      <c r="HE3" s="54"/>
      <c r="HF3" s="54"/>
      <c r="HG3" s="54"/>
      <c r="HH3" s="54"/>
      <c r="HI3" s="54"/>
      <c r="HJ3" s="54"/>
      <c r="HK3" s="54"/>
      <c r="HN3" s="68"/>
    </row>
    <row r="4" spans="1:222" ht="14.1" customHeight="1">
      <c r="A4" s="916"/>
      <c r="B4" s="905"/>
      <c r="C4" s="1012"/>
      <c r="D4" s="915" t="s">
        <v>528</v>
      </c>
      <c r="E4" s="58"/>
      <c r="F4" s="58"/>
      <c r="G4" s="58"/>
      <c r="H4" s="58"/>
      <c r="I4" s="58"/>
      <c r="J4" s="58"/>
      <c r="K4" s="58"/>
      <c r="L4" s="57"/>
      <c r="M4" s="84"/>
      <c r="N4" s="1015"/>
      <c r="O4" s="926"/>
      <c r="P4" s="94" t="s">
        <v>136</v>
      </c>
      <c r="Q4" s="94" t="s">
        <v>137</v>
      </c>
      <c r="R4" s="12" t="s">
        <v>138</v>
      </c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HD4" s="54"/>
      <c r="HE4" s="54"/>
      <c r="HF4" s="54"/>
      <c r="HG4" s="54"/>
      <c r="HH4" s="54"/>
      <c r="HI4" s="54"/>
      <c r="HJ4" s="54"/>
      <c r="HK4" s="54"/>
      <c r="HN4" s="68"/>
    </row>
    <row r="5" spans="1:222" ht="14.1" customHeight="1">
      <c r="A5" s="916"/>
      <c r="B5" s="905"/>
      <c r="C5" s="1012"/>
      <c r="D5" s="916"/>
      <c r="E5" s="57"/>
      <c r="F5" s="57"/>
      <c r="G5" s="57"/>
      <c r="H5" s="57"/>
      <c r="I5" s="57"/>
      <c r="J5" s="57"/>
      <c r="K5" s="77" t="s">
        <v>532</v>
      </c>
      <c r="L5" s="1009" t="s">
        <v>533</v>
      </c>
      <c r="M5" s="60" t="s">
        <v>128</v>
      </c>
      <c r="N5" s="1015"/>
      <c r="O5" s="222"/>
      <c r="P5" s="94" t="s">
        <v>139</v>
      </c>
      <c r="Q5" s="94" t="s">
        <v>139</v>
      </c>
      <c r="R5" s="61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HD5" s="54"/>
      <c r="HE5" s="54"/>
      <c r="HF5" s="54"/>
      <c r="HG5" s="54"/>
      <c r="HH5" s="54"/>
      <c r="HI5" s="54"/>
      <c r="HJ5" s="54"/>
      <c r="HK5" s="54"/>
      <c r="HN5" s="68"/>
    </row>
    <row r="6" spans="1:222" ht="14.1" customHeight="1">
      <c r="A6" s="938"/>
      <c r="B6" s="921"/>
      <c r="C6" s="1013"/>
      <c r="D6" s="938"/>
      <c r="E6" s="706" t="s">
        <v>527</v>
      </c>
      <c r="F6" s="720" t="s">
        <v>129</v>
      </c>
      <c r="G6" s="721" t="s">
        <v>130</v>
      </c>
      <c r="H6" s="721" t="s">
        <v>140</v>
      </c>
      <c r="I6" s="721" t="s">
        <v>141</v>
      </c>
      <c r="J6" s="721" t="s">
        <v>131</v>
      </c>
      <c r="K6" s="181" t="s">
        <v>518</v>
      </c>
      <c r="L6" s="1010"/>
      <c r="M6" s="64" t="s">
        <v>518</v>
      </c>
      <c r="N6" s="1016"/>
      <c r="O6" s="181" t="s">
        <v>132</v>
      </c>
      <c r="P6" s="181" t="s">
        <v>383</v>
      </c>
      <c r="Q6" s="181" t="s">
        <v>383</v>
      </c>
      <c r="R6" s="190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HD6" s="54"/>
      <c r="HE6" s="54"/>
      <c r="HF6" s="54"/>
      <c r="HG6" s="54"/>
      <c r="HH6" s="54"/>
      <c r="HI6" s="54"/>
      <c r="HJ6" s="54"/>
      <c r="HK6" s="54"/>
      <c r="HN6" s="68"/>
    </row>
    <row r="7" spans="1:222" ht="21" customHeight="1">
      <c r="A7" s="266" t="s">
        <v>376</v>
      </c>
      <c r="B7" s="279">
        <v>575034</v>
      </c>
      <c r="C7" s="279">
        <v>575034</v>
      </c>
      <c r="D7" s="279">
        <v>194815</v>
      </c>
      <c r="E7" s="279">
        <v>63065</v>
      </c>
      <c r="F7" s="279">
        <v>7337</v>
      </c>
      <c r="G7" s="279">
        <v>6675</v>
      </c>
      <c r="H7" s="279">
        <v>0</v>
      </c>
      <c r="I7" s="279">
        <v>500</v>
      </c>
      <c r="J7" s="279">
        <v>0</v>
      </c>
      <c r="K7" s="279">
        <v>77577</v>
      </c>
      <c r="L7" s="279">
        <v>302642</v>
      </c>
      <c r="M7" s="279">
        <v>380219</v>
      </c>
      <c r="N7" s="279">
        <v>0</v>
      </c>
      <c r="O7" s="279">
        <v>380219</v>
      </c>
      <c r="P7" s="280"/>
      <c r="Q7" s="280"/>
      <c r="R7" s="281"/>
    </row>
    <row r="8" spans="1:222" ht="21" customHeight="1">
      <c r="A8" s="266" t="s">
        <v>268</v>
      </c>
      <c r="B8" s="421" t="s">
        <v>148</v>
      </c>
      <c r="C8" s="421" t="s">
        <v>148</v>
      </c>
      <c r="D8" s="421" t="s">
        <v>148</v>
      </c>
      <c r="E8" s="421" t="s">
        <v>148</v>
      </c>
      <c r="F8" s="421" t="s">
        <v>148</v>
      </c>
      <c r="G8" s="421" t="s">
        <v>148</v>
      </c>
      <c r="H8" s="421" t="s">
        <v>148</v>
      </c>
      <c r="I8" s="421" t="s">
        <v>148</v>
      </c>
      <c r="J8" s="421" t="s">
        <v>148</v>
      </c>
      <c r="K8" s="421" t="s">
        <v>148</v>
      </c>
      <c r="L8" s="421" t="s">
        <v>148</v>
      </c>
      <c r="M8" s="421" t="s">
        <v>148</v>
      </c>
      <c r="N8" s="421" t="s">
        <v>148</v>
      </c>
      <c r="O8" s="421" t="s">
        <v>148</v>
      </c>
      <c r="P8" s="280" t="s">
        <v>148</v>
      </c>
      <c r="Q8" s="280" t="s">
        <v>148</v>
      </c>
      <c r="R8" s="281" t="s">
        <v>580</v>
      </c>
    </row>
    <row r="9" spans="1:222" ht="21" customHeight="1">
      <c r="A9" s="266" t="s">
        <v>270</v>
      </c>
      <c r="B9" s="421" t="s">
        <v>148</v>
      </c>
      <c r="C9" s="421" t="s">
        <v>148</v>
      </c>
      <c r="D9" s="421" t="s">
        <v>148</v>
      </c>
      <c r="E9" s="421" t="s">
        <v>148</v>
      </c>
      <c r="F9" s="421" t="s">
        <v>148</v>
      </c>
      <c r="G9" s="421" t="s">
        <v>148</v>
      </c>
      <c r="H9" s="421" t="s">
        <v>148</v>
      </c>
      <c r="I9" s="421" t="s">
        <v>148</v>
      </c>
      <c r="J9" s="421" t="s">
        <v>148</v>
      </c>
      <c r="K9" s="421" t="s">
        <v>148</v>
      </c>
      <c r="L9" s="421" t="s">
        <v>148</v>
      </c>
      <c r="M9" s="421" t="s">
        <v>148</v>
      </c>
      <c r="N9" s="421" t="s">
        <v>148</v>
      </c>
      <c r="O9" s="421" t="s">
        <v>148</v>
      </c>
      <c r="P9" s="280" t="s">
        <v>148</v>
      </c>
      <c r="Q9" s="280" t="s">
        <v>148</v>
      </c>
      <c r="R9" s="281" t="s">
        <v>580</v>
      </c>
    </row>
    <row r="10" spans="1:222" ht="21" customHeight="1">
      <c r="A10" s="266" t="s">
        <v>346</v>
      </c>
      <c r="B10" s="279">
        <v>364076</v>
      </c>
      <c r="C10" s="279">
        <v>343576</v>
      </c>
      <c r="D10" s="279">
        <v>55567</v>
      </c>
      <c r="E10" s="279">
        <v>43971</v>
      </c>
      <c r="F10" s="279">
        <v>7407</v>
      </c>
      <c r="G10" s="279">
        <v>15127</v>
      </c>
      <c r="H10" s="279">
        <v>0</v>
      </c>
      <c r="I10" s="279">
        <v>1494</v>
      </c>
      <c r="J10" s="279">
        <v>1808</v>
      </c>
      <c r="K10" s="279">
        <v>69807</v>
      </c>
      <c r="L10" s="279">
        <v>218202</v>
      </c>
      <c r="M10" s="279">
        <v>288009</v>
      </c>
      <c r="N10" s="279">
        <v>20500</v>
      </c>
      <c r="O10" s="279">
        <v>308509</v>
      </c>
      <c r="P10" s="280">
        <v>0.19</v>
      </c>
      <c r="Q10" s="280">
        <v>2.16</v>
      </c>
      <c r="R10" s="281"/>
    </row>
    <row r="11" spans="1:222" ht="21" customHeight="1">
      <c r="A11" s="266" t="s">
        <v>347</v>
      </c>
      <c r="B11" s="421" t="s">
        <v>148</v>
      </c>
      <c r="C11" s="421" t="s">
        <v>148</v>
      </c>
      <c r="D11" s="421" t="s">
        <v>148</v>
      </c>
      <c r="E11" s="421" t="s">
        <v>148</v>
      </c>
      <c r="F11" s="421" t="s">
        <v>148</v>
      </c>
      <c r="G11" s="421" t="s">
        <v>148</v>
      </c>
      <c r="H11" s="421" t="s">
        <v>148</v>
      </c>
      <c r="I11" s="421" t="s">
        <v>148</v>
      </c>
      <c r="J11" s="421" t="s">
        <v>148</v>
      </c>
      <c r="K11" s="421" t="s">
        <v>148</v>
      </c>
      <c r="L11" s="421" t="s">
        <v>148</v>
      </c>
      <c r="M11" s="421" t="s">
        <v>148</v>
      </c>
      <c r="N11" s="421" t="s">
        <v>148</v>
      </c>
      <c r="O11" s="421" t="s">
        <v>148</v>
      </c>
      <c r="P11" s="280" t="s">
        <v>148</v>
      </c>
      <c r="Q11" s="280" t="s">
        <v>148</v>
      </c>
      <c r="R11" s="281" t="s">
        <v>428</v>
      </c>
    </row>
    <row r="12" spans="1:222" ht="21" customHeight="1">
      <c r="A12" s="316" t="s">
        <v>143</v>
      </c>
      <c r="B12" s="431" t="s">
        <v>148</v>
      </c>
      <c r="C12" s="431" t="s">
        <v>148</v>
      </c>
      <c r="D12" s="431" t="s">
        <v>148</v>
      </c>
      <c r="E12" s="431" t="s">
        <v>148</v>
      </c>
      <c r="F12" s="431" t="s">
        <v>148</v>
      </c>
      <c r="G12" s="431" t="s">
        <v>148</v>
      </c>
      <c r="H12" s="431" t="s">
        <v>148</v>
      </c>
      <c r="I12" s="431" t="s">
        <v>148</v>
      </c>
      <c r="J12" s="431" t="s">
        <v>148</v>
      </c>
      <c r="K12" s="431" t="s">
        <v>148</v>
      </c>
      <c r="L12" s="431" t="s">
        <v>148</v>
      </c>
      <c r="M12" s="431" t="s">
        <v>148</v>
      </c>
      <c r="N12" s="431" t="s">
        <v>148</v>
      </c>
      <c r="O12" s="431" t="s">
        <v>148</v>
      </c>
      <c r="P12" s="332" t="s">
        <v>148</v>
      </c>
      <c r="Q12" s="332" t="s">
        <v>148</v>
      </c>
      <c r="R12" s="333" t="s">
        <v>428</v>
      </c>
    </row>
    <row r="13" spans="1:222" ht="21" customHeight="1">
      <c r="A13" s="266" t="s">
        <v>144</v>
      </c>
      <c r="B13" s="421" t="s">
        <v>148</v>
      </c>
      <c r="C13" s="421" t="s">
        <v>148</v>
      </c>
      <c r="D13" s="421" t="s">
        <v>148</v>
      </c>
      <c r="E13" s="421" t="s">
        <v>148</v>
      </c>
      <c r="F13" s="421" t="s">
        <v>148</v>
      </c>
      <c r="G13" s="421" t="s">
        <v>148</v>
      </c>
      <c r="H13" s="421" t="s">
        <v>148</v>
      </c>
      <c r="I13" s="421" t="s">
        <v>148</v>
      </c>
      <c r="J13" s="421" t="s">
        <v>148</v>
      </c>
      <c r="K13" s="421" t="s">
        <v>148</v>
      </c>
      <c r="L13" s="421" t="s">
        <v>148</v>
      </c>
      <c r="M13" s="421" t="s">
        <v>148</v>
      </c>
      <c r="N13" s="421" t="s">
        <v>148</v>
      </c>
      <c r="O13" s="421" t="s">
        <v>148</v>
      </c>
      <c r="P13" s="280" t="s">
        <v>148</v>
      </c>
      <c r="Q13" s="280" t="s">
        <v>148</v>
      </c>
      <c r="R13" s="281" t="s">
        <v>428</v>
      </c>
    </row>
    <row r="14" spans="1:222" ht="21" customHeight="1">
      <c r="A14" s="266" t="s">
        <v>147</v>
      </c>
      <c r="B14" s="421" t="s">
        <v>148</v>
      </c>
      <c r="C14" s="421" t="s">
        <v>148</v>
      </c>
      <c r="D14" s="421" t="s">
        <v>148</v>
      </c>
      <c r="E14" s="421" t="s">
        <v>148</v>
      </c>
      <c r="F14" s="421" t="s">
        <v>148</v>
      </c>
      <c r="G14" s="421" t="s">
        <v>148</v>
      </c>
      <c r="H14" s="421" t="s">
        <v>148</v>
      </c>
      <c r="I14" s="421" t="s">
        <v>148</v>
      </c>
      <c r="J14" s="421" t="s">
        <v>148</v>
      </c>
      <c r="K14" s="421" t="s">
        <v>148</v>
      </c>
      <c r="L14" s="421" t="s">
        <v>148</v>
      </c>
      <c r="M14" s="421" t="s">
        <v>148</v>
      </c>
      <c r="N14" s="421" t="s">
        <v>148</v>
      </c>
      <c r="O14" s="421" t="s">
        <v>148</v>
      </c>
      <c r="P14" s="280" t="s">
        <v>148</v>
      </c>
      <c r="Q14" s="280" t="s">
        <v>148</v>
      </c>
      <c r="R14" s="281" t="s">
        <v>428</v>
      </c>
    </row>
    <row r="15" spans="1:222" ht="21" customHeight="1">
      <c r="A15" s="266" t="s">
        <v>223</v>
      </c>
      <c r="B15" s="421" t="s">
        <v>148</v>
      </c>
      <c r="C15" s="421" t="s">
        <v>148</v>
      </c>
      <c r="D15" s="421" t="s">
        <v>148</v>
      </c>
      <c r="E15" s="421" t="s">
        <v>148</v>
      </c>
      <c r="F15" s="421" t="s">
        <v>148</v>
      </c>
      <c r="G15" s="421" t="s">
        <v>148</v>
      </c>
      <c r="H15" s="421" t="s">
        <v>148</v>
      </c>
      <c r="I15" s="421" t="s">
        <v>148</v>
      </c>
      <c r="J15" s="421" t="s">
        <v>148</v>
      </c>
      <c r="K15" s="421" t="s">
        <v>148</v>
      </c>
      <c r="L15" s="421" t="s">
        <v>148</v>
      </c>
      <c r="M15" s="421" t="s">
        <v>148</v>
      </c>
      <c r="N15" s="421" t="s">
        <v>148</v>
      </c>
      <c r="O15" s="421" t="s">
        <v>148</v>
      </c>
      <c r="P15" s="280" t="s">
        <v>148</v>
      </c>
      <c r="Q15" s="280" t="s">
        <v>148</v>
      </c>
      <c r="R15" s="453" t="s">
        <v>428</v>
      </c>
    </row>
    <row r="16" spans="1:222" ht="21" customHeight="1">
      <c r="A16" s="348" t="s">
        <v>145</v>
      </c>
      <c r="B16" s="364">
        <v>144227</v>
      </c>
      <c r="C16" s="364">
        <v>144227</v>
      </c>
      <c r="D16" s="364">
        <v>100487</v>
      </c>
      <c r="E16" s="364">
        <v>16271</v>
      </c>
      <c r="F16" s="364">
        <v>2542</v>
      </c>
      <c r="G16" s="364">
        <v>1700</v>
      </c>
      <c r="H16" s="364">
        <v>0</v>
      </c>
      <c r="I16" s="364">
        <v>3900</v>
      </c>
      <c r="J16" s="364">
        <v>0</v>
      </c>
      <c r="K16" s="364">
        <v>24413</v>
      </c>
      <c r="L16" s="364">
        <v>19327</v>
      </c>
      <c r="M16" s="364">
        <v>43740</v>
      </c>
      <c r="N16" s="364">
        <v>0</v>
      </c>
      <c r="O16" s="364">
        <v>43740</v>
      </c>
      <c r="P16" s="365">
        <v>9.9862999999999993E-2</v>
      </c>
      <c r="Q16" s="365">
        <v>0.85709999999999997</v>
      </c>
      <c r="R16" s="366"/>
    </row>
    <row r="17" spans="1:18" ht="21" customHeight="1">
      <c r="A17" s="316" t="s">
        <v>348</v>
      </c>
      <c r="B17" s="431" t="s">
        <v>148</v>
      </c>
      <c r="C17" s="431" t="s">
        <v>148</v>
      </c>
      <c r="D17" s="431" t="s">
        <v>148</v>
      </c>
      <c r="E17" s="431" t="s">
        <v>148</v>
      </c>
      <c r="F17" s="431" t="s">
        <v>148</v>
      </c>
      <c r="G17" s="431" t="s">
        <v>148</v>
      </c>
      <c r="H17" s="431" t="s">
        <v>148</v>
      </c>
      <c r="I17" s="431" t="s">
        <v>148</v>
      </c>
      <c r="J17" s="431" t="s">
        <v>148</v>
      </c>
      <c r="K17" s="431" t="s">
        <v>148</v>
      </c>
      <c r="L17" s="431" t="s">
        <v>148</v>
      </c>
      <c r="M17" s="431" t="s">
        <v>148</v>
      </c>
      <c r="N17" s="431" t="s">
        <v>148</v>
      </c>
      <c r="O17" s="431" t="s">
        <v>148</v>
      </c>
      <c r="P17" s="332" t="s">
        <v>148</v>
      </c>
      <c r="Q17" s="332" t="s">
        <v>148</v>
      </c>
      <c r="R17" s="333" t="s">
        <v>538</v>
      </c>
    </row>
    <row r="18" spans="1:18" ht="21" customHeight="1">
      <c r="A18" s="266" t="s">
        <v>349</v>
      </c>
      <c r="B18" s="279">
        <v>136612</v>
      </c>
      <c r="C18" s="279">
        <v>134872</v>
      </c>
      <c r="D18" s="279">
        <v>0</v>
      </c>
      <c r="E18" s="279">
        <v>30500</v>
      </c>
      <c r="F18" s="279">
        <v>4202</v>
      </c>
      <c r="G18" s="279">
        <v>6831</v>
      </c>
      <c r="H18" s="279">
        <v>0</v>
      </c>
      <c r="I18" s="279">
        <v>0</v>
      </c>
      <c r="J18" s="279">
        <v>82</v>
      </c>
      <c r="K18" s="279">
        <v>41615</v>
      </c>
      <c r="L18" s="279">
        <v>93257</v>
      </c>
      <c r="M18" s="279">
        <v>134872</v>
      </c>
      <c r="N18" s="279">
        <v>1740</v>
      </c>
      <c r="O18" s="279">
        <v>136612</v>
      </c>
      <c r="P18" s="280">
        <v>0.18</v>
      </c>
      <c r="Q18" s="280">
        <v>1.91</v>
      </c>
      <c r="R18" s="281" t="s">
        <v>556</v>
      </c>
    </row>
    <row r="19" spans="1:18" ht="21" customHeight="1">
      <c r="A19" s="266" t="s">
        <v>235</v>
      </c>
      <c r="B19" s="421" t="s">
        <v>148</v>
      </c>
      <c r="C19" s="421" t="s">
        <v>148</v>
      </c>
      <c r="D19" s="421" t="s">
        <v>148</v>
      </c>
      <c r="E19" s="421" t="s">
        <v>148</v>
      </c>
      <c r="F19" s="421" t="s">
        <v>148</v>
      </c>
      <c r="G19" s="421" t="s">
        <v>148</v>
      </c>
      <c r="H19" s="421" t="s">
        <v>148</v>
      </c>
      <c r="I19" s="421" t="s">
        <v>148</v>
      </c>
      <c r="J19" s="421" t="s">
        <v>148</v>
      </c>
      <c r="K19" s="421" t="s">
        <v>148</v>
      </c>
      <c r="L19" s="421" t="s">
        <v>148</v>
      </c>
      <c r="M19" s="421" t="s">
        <v>148</v>
      </c>
      <c r="N19" s="421" t="s">
        <v>148</v>
      </c>
      <c r="O19" s="421" t="s">
        <v>148</v>
      </c>
      <c r="P19" s="280" t="s">
        <v>148</v>
      </c>
      <c r="Q19" s="280" t="s">
        <v>148</v>
      </c>
      <c r="R19" s="281" t="s">
        <v>428</v>
      </c>
    </row>
    <row r="20" spans="1:18" ht="21" customHeight="1">
      <c r="A20" s="266" t="s">
        <v>350</v>
      </c>
      <c r="B20" s="421" t="s">
        <v>148</v>
      </c>
      <c r="C20" s="421" t="s">
        <v>148</v>
      </c>
      <c r="D20" s="421" t="s">
        <v>148</v>
      </c>
      <c r="E20" s="421" t="s">
        <v>148</v>
      </c>
      <c r="F20" s="421" t="s">
        <v>148</v>
      </c>
      <c r="G20" s="421" t="s">
        <v>148</v>
      </c>
      <c r="H20" s="421" t="s">
        <v>148</v>
      </c>
      <c r="I20" s="421" t="s">
        <v>148</v>
      </c>
      <c r="J20" s="421" t="s">
        <v>148</v>
      </c>
      <c r="K20" s="421" t="s">
        <v>148</v>
      </c>
      <c r="L20" s="421" t="s">
        <v>148</v>
      </c>
      <c r="M20" s="421" t="s">
        <v>148</v>
      </c>
      <c r="N20" s="421" t="s">
        <v>148</v>
      </c>
      <c r="O20" s="421" t="s">
        <v>148</v>
      </c>
      <c r="P20" s="280" t="s">
        <v>148</v>
      </c>
      <c r="Q20" s="280" t="s">
        <v>148</v>
      </c>
      <c r="R20" s="281" t="s">
        <v>428</v>
      </c>
    </row>
    <row r="21" spans="1:18" ht="21" customHeight="1">
      <c r="A21" s="348" t="s">
        <v>234</v>
      </c>
      <c r="B21" s="456" t="s">
        <v>148</v>
      </c>
      <c r="C21" s="456" t="s">
        <v>148</v>
      </c>
      <c r="D21" s="456" t="s">
        <v>148</v>
      </c>
      <c r="E21" s="456" t="s">
        <v>148</v>
      </c>
      <c r="F21" s="456" t="s">
        <v>148</v>
      </c>
      <c r="G21" s="456" t="s">
        <v>148</v>
      </c>
      <c r="H21" s="456" t="s">
        <v>148</v>
      </c>
      <c r="I21" s="456" t="s">
        <v>148</v>
      </c>
      <c r="J21" s="456" t="s">
        <v>148</v>
      </c>
      <c r="K21" s="456" t="s">
        <v>148</v>
      </c>
      <c r="L21" s="456" t="s">
        <v>148</v>
      </c>
      <c r="M21" s="456" t="s">
        <v>148</v>
      </c>
      <c r="N21" s="456" t="s">
        <v>148</v>
      </c>
      <c r="O21" s="456" t="s">
        <v>148</v>
      </c>
      <c r="P21" s="365" t="s">
        <v>148</v>
      </c>
      <c r="Q21" s="365" t="s">
        <v>148</v>
      </c>
      <c r="R21" s="366" t="s">
        <v>428</v>
      </c>
    </row>
    <row r="22" spans="1:18" ht="21" customHeight="1">
      <c r="A22" s="316" t="s">
        <v>351</v>
      </c>
      <c r="B22" s="383">
        <v>280229</v>
      </c>
      <c r="C22" s="383">
        <v>280229</v>
      </c>
      <c r="D22" s="383">
        <v>100713</v>
      </c>
      <c r="E22" s="383">
        <v>18670</v>
      </c>
      <c r="F22" s="383">
        <v>1650</v>
      </c>
      <c r="G22" s="383">
        <v>2788</v>
      </c>
      <c r="H22" s="383">
        <v>0</v>
      </c>
      <c r="I22" s="383">
        <v>0</v>
      </c>
      <c r="J22" s="383">
        <v>0</v>
      </c>
      <c r="K22" s="383">
        <v>23108</v>
      </c>
      <c r="L22" s="383">
        <v>156408</v>
      </c>
      <c r="M22" s="383">
        <v>179516</v>
      </c>
      <c r="N22" s="383">
        <v>0</v>
      </c>
      <c r="O22" s="383">
        <v>179516</v>
      </c>
      <c r="P22" s="384">
        <v>0.21</v>
      </c>
      <c r="Q22" s="384">
        <v>1.74</v>
      </c>
      <c r="R22" s="385"/>
    </row>
    <row r="23" spans="1:18" ht="21" customHeight="1">
      <c r="A23" s="266" t="s">
        <v>209</v>
      </c>
      <c r="B23" s="279">
        <v>38307</v>
      </c>
      <c r="C23" s="279">
        <v>38307</v>
      </c>
      <c r="D23" s="279">
        <v>30593</v>
      </c>
      <c r="E23" s="279">
        <v>4149</v>
      </c>
      <c r="F23" s="279">
        <v>1296</v>
      </c>
      <c r="G23" s="279">
        <v>1049</v>
      </c>
      <c r="H23" s="279">
        <v>0</v>
      </c>
      <c r="I23" s="279">
        <v>0</v>
      </c>
      <c r="J23" s="279">
        <v>0</v>
      </c>
      <c r="K23" s="279">
        <v>6494</v>
      </c>
      <c r="L23" s="279">
        <v>1220</v>
      </c>
      <c r="M23" s="279">
        <v>7714</v>
      </c>
      <c r="N23" s="279">
        <v>0</v>
      </c>
      <c r="O23" s="279">
        <v>7714</v>
      </c>
      <c r="P23" s="280">
        <v>0.01</v>
      </c>
      <c r="Q23" s="280">
        <v>0.08</v>
      </c>
      <c r="R23" s="281"/>
    </row>
    <row r="24" spans="1:18" ht="21" customHeight="1">
      <c r="A24" s="266" t="s">
        <v>211</v>
      </c>
      <c r="B24" s="279">
        <v>74083</v>
      </c>
      <c r="C24" s="279">
        <v>74083</v>
      </c>
      <c r="D24" s="279">
        <v>41281</v>
      </c>
      <c r="E24" s="279">
        <v>14777</v>
      </c>
      <c r="F24" s="279">
        <v>10478</v>
      </c>
      <c r="G24" s="279">
        <v>1330</v>
      </c>
      <c r="H24" s="279">
        <v>0</v>
      </c>
      <c r="I24" s="279">
        <v>0</v>
      </c>
      <c r="J24" s="279">
        <v>350</v>
      </c>
      <c r="K24" s="279">
        <v>26935</v>
      </c>
      <c r="L24" s="279">
        <v>5867</v>
      </c>
      <c r="M24" s="279">
        <v>32802</v>
      </c>
      <c r="N24" s="279">
        <v>0</v>
      </c>
      <c r="O24" s="279">
        <v>32802</v>
      </c>
      <c r="P24" s="280"/>
      <c r="Q24" s="280"/>
      <c r="R24" s="281" t="s">
        <v>557</v>
      </c>
    </row>
    <row r="25" spans="1:18" ht="21" customHeight="1">
      <c r="A25" s="266" t="s">
        <v>261</v>
      </c>
      <c r="B25" s="279">
        <v>38173</v>
      </c>
      <c r="C25" s="279">
        <v>38173</v>
      </c>
      <c r="D25" s="279">
        <v>30681</v>
      </c>
      <c r="E25" s="279">
        <v>4370</v>
      </c>
      <c r="F25" s="279">
        <v>1370</v>
      </c>
      <c r="G25" s="279">
        <v>1074</v>
      </c>
      <c r="H25" s="279">
        <v>0</v>
      </c>
      <c r="I25" s="279">
        <v>0</v>
      </c>
      <c r="J25" s="279">
        <v>0</v>
      </c>
      <c r="K25" s="279">
        <v>6814</v>
      </c>
      <c r="L25" s="279">
        <v>678</v>
      </c>
      <c r="M25" s="279">
        <v>7492</v>
      </c>
      <c r="N25" s="279">
        <v>0</v>
      </c>
      <c r="O25" s="279">
        <v>7492</v>
      </c>
      <c r="P25" s="280"/>
      <c r="Q25" s="280"/>
      <c r="R25" s="281"/>
    </row>
    <row r="26" spans="1:18" ht="21" customHeight="1">
      <c r="A26" s="266" t="s">
        <v>430</v>
      </c>
      <c r="B26" s="279">
        <v>152679</v>
      </c>
      <c r="C26" s="279">
        <v>152679</v>
      </c>
      <c r="D26" s="279">
        <v>130854</v>
      </c>
      <c r="E26" s="279">
        <v>5000</v>
      </c>
      <c r="F26" s="279">
        <v>3360</v>
      </c>
      <c r="G26" s="279">
        <v>251</v>
      </c>
      <c r="H26" s="279">
        <v>0</v>
      </c>
      <c r="I26" s="279">
        <v>0</v>
      </c>
      <c r="J26" s="279">
        <v>0</v>
      </c>
      <c r="K26" s="279">
        <v>8611</v>
      </c>
      <c r="L26" s="279">
        <v>13214</v>
      </c>
      <c r="M26" s="279">
        <v>21825</v>
      </c>
      <c r="N26" s="279">
        <v>0</v>
      </c>
      <c r="O26" s="279">
        <v>21825</v>
      </c>
      <c r="P26" s="280">
        <v>0.03</v>
      </c>
      <c r="Q26" s="280">
        <v>0</v>
      </c>
      <c r="R26" s="281"/>
    </row>
    <row r="27" spans="1:18" ht="21" customHeight="1">
      <c r="A27" s="348" t="s">
        <v>212</v>
      </c>
      <c r="B27" s="364">
        <v>142654</v>
      </c>
      <c r="C27" s="364">
        <v>142654</v>
      </c>
      <c r="D27" s="364">
        <v>43328</v>
      </c>
      <c r="E27" s="364">
        <v>12609</v>
      </c>
      <c r="F27" s="364">
        <v>2545</v>
      </c>
      <c r="G27" s="364">
        <v>1018</v>
      </c>
      <c r="H27" s="364">
        <v>0</v>
      </c>
      <c r="I27" s="364">
        <v>50</v>
      </c>
      <c r="J27" s="364">
        <v>275</v>
      </c>
      <c r="K27" s="364">
        <v>16497</v>
      </c>
      <c r="L27" s="364">
        <v>82829</v>
      </c>
      <c r="M27" s="364">
        <v>99326</v>
      </c>
      <c r="N27" s="364"/>
      <c r="O27" s="364">
        <v>99326</v>
      </c>
      <c r="P27" s="365"/>
      <c r="Q27" s="365"/>
      <c r="R27" s="366" t="s">
        <v>645</v>
      </c>
    </row>
    <row r="28" spans="1:18" ht="21" customHeight="1">
      <c r="A28" s="316" t="s">
        <v>213</v>
      </c>
      <c r="B28" s="383">
        <v>107274</v>
      </c>
      <c r="C28" s="383">
        <v>104711</v>
      </c>
      <c r="D28" s="383">
        <v>64945</v>
      </c>
      <c r="E28" s="383">
        <v>10195</v>
      </c>
      <c r="F28" s="383">
        <v>1565</v>
      </c>
      <c r="G28" s="383">
        <v>1549</v>
      </c>
      <c r="H28" s="383">
        <v>0</v>
      </c>
      <c r="I28" s="383">
        <v>0</v>
      </c>
      <c r="J28" s="383">
        <v>486</v>
      </c>
      <c r="K28" s="383">
        <v>13795</v>
      </c>
      <c r="L28" s="383">
        <v>25971</v>
      </c>
      <c r="M28" s="383">
        <v>39766</v>
      </c>
      <c r="N28" s="383">
        <v>2563</v>
      </c>
      <c r="O28" s="383">
        <v>42329</v>
      </c>
      <c r="P28" s="384">
        <v>0.14000000000000001</v>
      </c>
      <c r="Q28" s="384">
        <v>1.22</v>
      </c>
      <c r="R28" s="385"/>
    </row>
    <row r="29" spans="1:18" ht="21" customHeight="1">
      <c r="A29" s="266" t="s">
        <v>214</v>
      </c>
      <c r="B29" s="279">
        <v>113059</v>
      </c>
      <c r="C29" s="279">
        <v>113059</v>
      </c>
      <c r="D29" s="279">
        <v>73330</v>
      </c>
      <c r="E29" s="279">
        <v>7963</v>
      </c>
      <c r="F29" s="279">
        <v>1125</v>
      </c>
      <c r="G29" s="279">
        <v>1828</v>
      </c>
      <c r="H29" s="279">
        <v>0</v>
      </c>
      <c r="I29" s="279">
        <v>5349</v>
      </c>
      <c r="J29" s="279">
        <v>0</v>
      </c>
      <c r="K29" s="279">
        <v>16265</v>
      </c>
      <c r="L29" s="279">
        <v>23464</v>
      </c>
      <c r="M29" s="279">
        <v>39729</v>
      </c>
      <c r="N29" s="279">
        <v>0</v>
      </c>
      <c r="O29" s="279">
        <v>39729</v>
      </c>
      <c r="P29" s="280">
        <v>0.12</v>
      </c>
      <c r="Q29" s="280">
        <v>1.01</v>
      </c>
      <c r="R29" s="281"/>
    </row>
    <row r="30" spans="1:18" ht="21" customHeight="1">
      <c r="A30" s="266" t="s">
        <v>215</v>
      </c>
      <c r="B30" s="279">
        <v>6156</v>
      </c>
      <c r="C30" s="279">
        <v>6156</v>
      </c>
      <c r="D30" s="279">
        <v>4183</v>
      </c>
      <c r="E30" s="279">
        <v>1284</v>
      </c>
      <c r="F30" s="279">
        <v>211</v>
      </c>
      <c r="G30" s="279">
        <v>350</v>
      </c>
      <c r="H30" s="279"/>
      <c r="I30" s="279"/>
      <c r="J30" s="279"/>
      <c r="K30" s="279">
        <v>1845</v>
      </c>
      <c r="L30" s="279">
        <v>128</v>
      </c>
      <c r="M30" s="279">
        <v>1973</v>
      </c>
      <c r="N30" s="279">
        <v>0</v>
      </c>
      <c r="O30" s="279">
        <v>1973</v>
      </c>
      <c r="P30" s="280"/>
      <c r="Q30" s="280"/>
      <c r="R30" s="281" t="s">
        <v>557</v>
      </c>
    </row>
    <row r="31" spans="1:18" ht="21" customHeight="1">
      <c r="A31" s="266" t="s">
        <v>216</v>
      </c>
      <c r="B31" s="279">
        <v>91831</v>
      </c>
      <c r="C31" s="279">
        <v>91831</v>
      </c>
      <c r="D31" s="279">
        <v>37979</v>
      </c>
      <c r="E31" s="279">
        <v>11131</v>
      </c>
      <c r="F31" s="279">
        <v>1592</v>
      </c>
      <c r="G31" s="279">
        <v>2481</v>
      </c>
      <c r="H31" s="279">
        <v>0</v>
      </c>
      <c r="I31" s="279">
        <v>0</v>
      </c>
      <c r="J31" s="279">
        <v>445</v>
      </c>
      <c r="K31" s="279">
        <v>15649</v>
      </c>
      <c r="L31" s="279">
        <v>38203</v>
      </c>
      <c r="M31" s="279">
        <v>53852</v>
      </c>
      <c r="N31" s="279">
        <v>0</v>
      </c>
      <c r="O31" s="279">
        <v>53852</v>
      </c>
      <c r="P31" s="280">
        <v>0.2</v>
      </c>
      <c r="Q31" s="280">
        <v>2.33</v>
      </c>
      <c r="R31" s="281"/>
    </row>
    <row r="32" spans="1:18" ht="21" customHeight="1">
      <c r="A32" s="348" t="s">
        <v>217</v>
      </c>
      <c r="B32" s="364">
        <v>66327</v>
      </c>
      <c r="C32" s="364">
        <v>66327</v>
      </c>
      <c r="D32" s="364">
        <v>30990</v>
      </c>
      <c r="E32" s="364">
        <v>10736</v>
      </c>
      <c r="F32" s="364">
        <v>1615</v>
      </c>
      <c r="G32" s="364">
        <v>637</v>
      </c>
      <c r="H32" s="364">
        <v>0</v>
      </c>
      <c r="I32" s="364">
        <v>0</v>
      </c>
      <c r="J32" s="364">
        <v>0</v>
      </c>
      <c r="K32" s="364">
        <v>12988</v>
      </c>
      <c r="L32" s="364">
        <v>22349</v>
      </c>
      <c r="M32" s="364">
        <v>35337</v>
      </c>
      <c r="N32" s="364">
        <v>0</v>
      </c>
      <c r="O32" s="364">
        <v>35337</v>
      </c>
      <c r="P32" s="365">
        <v>0.18</v>
      </c>
      <c r="Q32" s="365">
        <v>1.43</v>
      </c>
      <c r="R32" s="366"/>
    </row>
    <row r="33" spans="1:20" ht="21" customHeight="1">
      <c r="A33" s="316" t="s">
        <v>218</v>
      </c>
      <c r="B33" s="331">
        <v>14135</v>
      </c>
      <c r="C33" s="331">
        <v>14135</v>
      </c>
      <c r="D33" s="331"/>
      <c r="E33" s="331">
        <v>5272</v>
      </c>
      <c r="F33" s="331">
        <v>900</v>
      </c>
      <c r="G33" s="331">
        <v>0</v>
      </c>
      <c r="H33" s="331">
        <v>0</v>
      </c>
      <c r="I33" s="331">
        <v>0</v>
      </c>
      <c r="J33" s="331">
        <v>458</v>
      </c>
      <c r="K33" s="331">
        <v>6630</v>
      </c>
      <c r="L33" s="331">
        <v>7505</v>
      </c>
      <c r="M33" s="331">
        <v>14135</v>
      </c>
      <c r="N33" s="331">
        <v>0</v>
      </c>
      <c r="O33" s="331">
        <v>14135</v>
      </c>
      <c r="P33" s="332"/>
      <c r="Q33" s="332"/>
      <c r="R33" s="333"/>
    </row>
    <row r="34" spans="1:20" ht="21" customHeight="1">
      <c r="A34" s="266" t="s">
        <v>352</v>
      </c>
      <c r="B34" s="279">
        <v>6667</v>
      </c>
      <c r="C34" s="279">
        <v>6667</v>
      </c>
      <c r="D34" s="279"/>
      <c r="E34" s="279">
        <v>4199</v>
      </c>
      <c r="F34" s="279">
        <v>820</v>
      </c>
      <c r="G34" s="279">
        <v>125</v>
      </c>
      <c r="H34" s="279">
        <v>0</v>
      </c>
      <c r="I34" s="279">
        <v>0</v>
      </c>
      <c r="J34" s="279">
        <v>616</v>
      </c>
      <c r="K34" s="279">
        <v>5760</v>
      </c>
      <c r="L34" s="279">
        <v>907</v>
      </c>
      <c r="M34" s="279">
        <v>6667</v>
      </c>
      <c r="N34" s="279"/>
      <c r="O34" s="279">
        <v>6667</v>
      </c>
      <c r="P34" s="280"/>
      <c r="Q34" s="280"/>
      <c r="R34" s="281"/>
    </row>
    <row r="35" spans="1:20" ht="21" customHeight="1">
      <c r="A35" s="266" t="s">
        <v>219</v>
      </c>
      <c r="B35" s="279">
        <v>90954</v>
      </c>
      <c r="C35" s="279">
        <v>90954</v>
      </c>
      <c r="D35" s="279">
        <v>53953</v>
      </c>
      <c r="E35" s="279">
        <v>10005</v>
      </c>
      <c r="F35" s="279">
        <v>1739</v>
      </c>
      <c r="G35" s="279">
        <v>0</v>
      </c>
      <c r="H35" s="279">
        <v>0</v>
      </c>
      <c r="I35" s="279">
        <v>0</v>
      </c>
      <c r="J35" s="279">
        <v>2024</v>
      </c>
      <c r="K35" s="279">
        <v>13768</v>
      </c>
      <c r="L35" s="279">
        <v>23233</v>
      </c>
      <c r="M35" s="279">
        <v>37001</v>
      </c>
      <c r="N35" s="279">
        <v>0</v>
      </c>
      <c r="O35" s="279">
        <v>37001</v>
      </c>
      <c r="P35" s="280"/>
      <c r="Q35" s="280"/>
      <c r="R35" s="281"/>
    </row>
    <row r="36" spans="1:20" ht="21" customHeight="1">
      <c r="A36" s="266" t="s">
        <v>220</v>
      </c>
      <c r="B36" s="421" t="s">
        <v>148</v>
      </c>
      <c r="C36" s="421" t="s">
        <v>148</v>
      </c>
      <c r="D36" s="421" t="s">
        <v>148</v>
      </c>
      <c r="E36" s="421" t="s">
        <v>148</v>
      </c>
      <c r="F36" s="421" t="s">
        <v>148</v>
      </c>
      <c r="G36" s="421" t="s">
        <v>148</v>
      </c>
      <c r="H36" s="421" t="s">
        <v>148</v>
      </c>
      <c r="I36" s="421" t="s">
        <v>148</v>
      </c>
      <c r="J36" s="421" t="s">
        <v>148</v>
      </c>
      <c r="K36" s="421" t="s">
        <v>148</v>
      </c>
      <c r="L36" s="421" t="s">
        <v>148</v>
      </c>
      <c r="M36" s="421" t="s">
        <v>148</v>
      </c>
      <c r="N36" s="421" t="s">
        <v>148</v>
      </c>
      <c r="O36" s="421" t="s">
        <v>148</v>
      </c>
      <c r="P36" s="280" t="s">
        <v>148</v>
      </c>
      <c r="Q36" s="280" t="s">
        <v>148</v>
      </c>
      <c r="R36" s="281" t="s">
        <v>418</v>
      </c>
    </row>
    <row r="37" spans="1:20" ht="21" customHeight="1">
      <c r="A37" s="348" t="s">
        <v>222</v>
      </c>
      <c r="B37" s="364">
        <v>37813</v>
      </c>
      <c r="C37" s="364">
        <v>37813</v>
      </c>
      <c r="D37" s="364">
        <v>21583</v>
      </c>
      <c r="E37" s="364">
        <v>6931</v>
      </c>
      <c r="F37" s="364">
        <v>1193</v>
      </c>
      <c r="G37" s="364">
        <v>1567</v>
      </c>
      <c r="H37" s="364">
        <v>0</v>
      </c>
      <c r="I37" s="364">
        <v>0</v>
      </c>
      <c r="J37" s="364">
        <v>0</v>
      </c>
      <c r="K37" s="364">
        <v>9691</v>
      </c>
      <c r="L37" s="364">
        <v>6539</v>
      </c>
      <c r="M37" s="364">
        <v>16230</v>
      </c>
      <c r="N37" s="364">
        <v>0</v>
      </c>
      <c r="O37" s="364">
        <v>16230</v>
      </c>
      <c r="P37" s="365"/>
      <c r="Q37" s="365"/>
      <c r="R37" s="366"/>
    </row>
    <row r="38" spans="1:20" ht="21" customHeight="1">
      <c r="A38" s="316" t="s">
        <v>292</v>
      </c>
      <c r="B38" s="331">
        <v>7575</v>
      </c>
      <c r="C38" s="331">
        <v>7575</v>
      </c>
      <c r="D38" s="331">
        <v>3975</v>
      </c>
      <c r="E38" s="331">
        <v>3100</v>
      </c>
      <c r="F38" s="331">
        <v>300</v>
      </c>
      <c r="G38" s="331">
        <v>200</v>
      </c>
      <c r="H38" s="331"/>
      <c r="I38" s="331"/>
      <c r="J38" s="331"/>
      <c r="K38" s="331">
        <v>3600</v>
      </c>
      <c r="L38" s="331"/>
      <c r="M38" s="331">
        <v>3600</v>
      </c>
      <c r="N38" s="331"/>
      <c r="O38" s="331">
        <v>3600</v>
      </c>
      <c r="P38" s="332"/>
      <c r="Q38" s="332"/>
      <c r="R38" s="333"/>
    </row>
    <row r="39" spans="1:20" ht="21" customHeight="1">
      <c r="A39" s="266" t="s">
        <v>224</v>
      </c>
      <c r="B39" s="279">
        <v>2997</v>
      </c>
      <c r="C39" s="279">
        <v>2997</v>
      </c>
      <c r="D39" s="279">
        <v>1776</v>
      </c>
      <c r="E39" s="279">
        <v>500</v>
      </c>
      <c r="F39" s="279">
        <v>12</v>
      </c>
      <c r="G39" s="279"/>
      <c r="H39" s="279"/>
      <c r="I39" s="279"/>
      <c r="J39" s="279"/>
      <c r="K39" s="279">
        <v>512</v>
      </c>
      <c r="L39" s="279">
        <v>709</v>
      </c>
      <c r="M39" s="279">
        <v>1221</v>
      </c>
      <c r="N39" s="279"/>
      <c r="O39" s="279">
        <v>1221</v>
      </c>
      <c r="P39" s="280"/>
      <c r="Q39" s="280"/>
      <c r="R39" s="281"/>
    </row>
    <row r="40" spans="1:20" ht="21" customHeight="1">
      <c r="A40" s="266" t="s">
        <v>228</v>
      </c>
      <c r="B40" s="279">
        <v>22491</v>
      </c>
      <c r="C40" s="279">
        <v>21491</v>
      </c>
      <c r="D40" s="279">
        <v>7198</v>
      </c>
      <c r="E40" s="279">
        <v>2867</v>
      </c>
      <c r="F40" s="279">
        <v>520</v>
      </c>
      <c r="G40" s="279">
        <v>0</v>
      </c>
      <c r="H40" s="279">
        <v>0</v>
      </c>
      <c r="I40" s="279">
        <v>0</v>
      </c>
      <c r="J40" s="279">
        <v>36</v>
      </c>
      <c r="K40" s="279">
        <v>3423</v>
      </c>
      <c r="L40" s="279">
        <v>10870</v>
      </c>
      <c r="M40" s="279">
        <v>14293</v>
      </c>
      <c r="N40" s="279">
        <v>1000</v>
      </c>
      <c r="O40" s="279">
        <v>23491</v>
      </c>
      <c r="P40" s="280">
        <v>0.41</v>
      </c>
      <c r="Q40" s="280">
        <v>2.4300000000000002</v>
      </c>
      <c r="R40" s="281"/>
    </row>
    <row r="41" spans="1:20" ht="21" customHeight="1">
      <c r="A41" s="398" t="s">
        <v>326</v>
      </c>
      <c r="B41" s="279">
        <v>36561</v>
      </c>
      <c r="C41" s="279">
        <v>35636</v>
      </c>
      <c r="D41" s="279">
        <v>0</v>
      </c>
      <c r="E41" s="279">
        <v>4500</v>
      </c>
      <c r="F41" s="279">
        <v>1506</v>
      </c>
      <c r="G41" s="279">
        <v>1800</v>
      </c>
      <c r="H41" s="279">
        <v>0</v>
      </c>
      <c r="I41" s="279">
        <v>0</v>
      </c>
      <c r="J41" s="279">
        <v>86</v>
      </c>
      <c r="K41" s="279">
        <v>7892</v>
      </c>
      <c r="L41" s="279">
        <v>27744</v>
      </c>
      <c r="M41" s="279">
        <v>35636</v>
      </c>
      <c r="N41" s="279">
        <v>925</v>
      </c>
      <c r="O41" s="279">
        <v>36561</v>
      </c>
      <c r="P41" s="280">
        <v>0.37117766497461929</v>
      </c>
      <c r="Q41" s="280">
        <v>3.1829539024071734</v>
      </c>
      <c r="R41" s="281" t="s">
        <v>647</v>
      </c>
    </row>
    <row r="42" spans="1:20" ht="21" customHeight="1">
      <c r="A42" s="266" t="s">
        <v>233</v>
      </c>
      <c r="B42" s="279">
        <v>11443</v>
      </c>
      <c r="C42" s="279">
        <v>11443</v>
      </c>
      <c r="D42" s="279">
        <v>8559</v>
      </c>
      <c r="E42" s="279">
        <v>2000</v>
      </c>
      <c r="F42" s="279">
        <v>784</v>
      </c>
      <c r="G42" s="279">
        <v>100</v>
      </c>
      <c r="H42" s="279">
        <v>0</v>
      </c>
      <c r="I42" s="279">
        <v>0</v>
      </c>
      <c r="J42" s="279">
        <v>0</v>
      </c>
      <c r="K42" s="279">
        <v>2884</v>
      </c>
      <c r="L42" s="279">
        <v>0</v>
      </c>
      <c r="M42" s="279">
        <v>2884</v>
      </c>
      <c r="N42" s="279">
        <v>0</v>
      </c>
      <c r="O42" s="279">
        <v>2884</v>
      </c>
      <c r="P42" s="280"/>
      <c r="Q42" s="280"/>
      <c r="R42" s="281"/>
      <c r="S42" s="523"/>
      <c r="T42" s="523"/>
    </row>
    <row r="43" spans="1:20" ht="21" customHeight="1">
      <c r="A43" s="316" t="s">
        <v>225</v>
      </c>
      <c r="B43" s="331">
        <v>60786</v>
      </c>
      <c r="C43" s="331">
        <v>59250</v>
      </c>
      <c r="D43" s="331">
        <v>43152</v>
      </c>
      <c r="E43" s="331">
        <v>7000</v>
      </c>
      <c r="F43" s="331">
        <v>1620</v>
      </c>
      <c r="G43" s="331">
        <v>1021</v>
      </c>
      <c r="H43" s="331">
        <v>0</v>
      </c>
      <c r="I43" s="331">
        <v>0</v>
      </c>
      <c r="J43" s="331">
        <v>262</v>
      </c>
      <c r="K43" s="331">
        <v>9903</v>
      </c>
      <c r="L43" s="331">
        <v>6195</v>
      </c>
      <c r="M43" s="331">
        <v>16098</v>
      </c>
      <c r="N43" s="331">
        <v>1536</v>
      </c>
      <c r="O43" s="331">
        <v>17634</v>
      </c>
      <c r="P43" s="332">
        <v>0.151</v>
      </c>
      <c r="Q43" s="332">
        <v>1.052</v>
      </c>
      <c r="R43" s="333"/>
    </row>
    <row r="44" spans="1:20" ht="20.25" customHeight="1">
      <c r="A44" s="266" t="s">
        <v>226</v>
      </c>
      <c r="B44" s="279">
        <v>24775</v>
      </c>
      <c r="C44" s="279">
        <v>24775</v>
      </c>
      <c r="D44" s="279">
        <v>13128</v>
      </c>
      <c r="E44" s="279">
        <v>3000</v>
      </c>
      <c r="F44" s="279">
        <v>450</v>
      </c>
      <c r="G44" s="279">
        <v>995</v>
      </c>
      <c r="H44" s="279">
        <v>0</v>
      </c>
      <c r="I44" s="279">
        <v>0</v>
      </c>
      <c r="J44" s="279">
        <v>0</v>
      </c>
      <c r="K44" s="279">
        <v>4445</v>
      </c>
      <c r="L44" s="279">
        <v>7202</v>
      </c>
      <c r="M44" s="279">
        <v>11647</v>
      </c>
      <c r="N44" s="279">
        <v>0</v>
      </c>
      <c r="O44" s="279">
        <v>11647</v>
      </c>
      <c r="P44" s="280">
        <v>0.2</v>
      </c>
      <c r="Q44" s="280">
        <v>1.29</v>
      </c>
      <c r="R44" s="403" t="s">
        <v>646</v>
      </c>
    </row>
    <row r="45" spans="1:20" ht="21" customHeight="1">
      <c r="A45" s="266" t="s">
        <v>229</v>
      </c>
      <c r="B45" s="290">
        <v>22432</v>
      </c>
      <c r="C45" s="290">
        <v>22432</v>
      </c>
      <c r="D45" s="290">
        <v>15208</v>
      </c>
      <c r="E45" s="290">
        <v>1500</v>
      </c>
      <c r="F45" s="290">
        <v>806</v>
      </c>
      <c r="G45" s="290">
        <v>500</v>
      </c>
      <c r="H45" s="290">
        <v>0</v>
      </c>
      <c r="I45" s="290">
        <v>0</v>
      </c>
      <c r="J45" s="290">
        <v>0</v>
      </c>
      <c r="K45" s="290">
        <v>2806</v>
      </c>
      <c r="L45" s="290">
        <v>4418</v>
      </c>
      <c r="M45" s="290">
        <v>7224</v>
      </c>
      <c r="N45" s="290">
        <v>0</v>
      </c>
      <c r="O45" s="290">
        <v>7224</v>
      </c>
      <c r="P45" s="291">
        <v>0.16</v>
      </c>
      <c r="Q45" s="291">
        <v>1.41</v>
      </c>
      <c r="R45" s="281"/>
    </row>
    <row r="46" spans="1:20" ht="21" customHeight="1">
      <c r="A46" s="266" t="s">
        <v>227</v>
      </c>
      <c r="B46" s="290">
        <v>125054</v>
      </c>
      <c r="C46" s="290">
        <v>125054</v>
      </c>
      <c r="D46" s="290">
        <v>31670</v>
      </c>
      <c r="E46" s="290">
        <v>8020</v>
      </c>
      <c r="F46" s="290">
        <v>1015</v>
      </c>
      <c r="G46" s="290">
        <v>1911</v>
      </c>
      <c r="H46" s="290">
        <v>0</v>
      </c>
      <c r="I46" s="290">
        <v>0</v>
      </c>
      <c r="J46" s="290">
        <v>0</v>
      </c>
      <c r="K46" s="290">
        <v>10946</v>
      </c>
      <c r="L46" s="290">
        <v>82438</v>
      </c>
      <c r="M46" s="290">
        <v>93384</v>
      </c>
      <c r="N46" s="290">
        <v>0</v>
      </c>
      <c r="O46" s="290">
        <v>93384</v>
      </c>
      <c r="P46" s="291">
        <v>0.71</v>
      </c>
      <c r="Q46" s="291">
        <v>4.08</v>
      </c>
      <c r="R46" s="281"/>
    </row>
    <row r="47" spans="1:20" ht="21" customHeight="1" thickBot="1">
      <c r="A47" s="120" t="s">
        <v>230</v>
      </c>
      <c r="B47" s="490">
        <v>87044</v>
      </c>
      <c r="C47" s="490">
        <v>87044</v>
      </c>
      <c r="D47" s="490">
        <v>55482</v>
      </c>
      <c r="E47" s="490">
        <v>9000</v>
      </c>
      <c r="F47" s="490">
        <v>1907</v>
      </c>
      <c r="G47" s="490">
        <v>1711</v>
      </c>
      <c r="H47" s="490"/>
      <c r="I47" s="490"/>
      <c r="J47" s="490"/>
      <c r="K47" s="490">
        <v>12618</v>
      </c>
      <c r="L47" s="490">
        <v>18944</v>
      </c>
      <c r="M47" s="490">
        <v>31562</v>
      </c>
      <c r="N47" s="490"/>
      <c r="O47" s="490">
        <v>31562</v>
      </c>
      <c r="P47" s="491"/>
      <c r="Q47" s="492"/>
      <c r="R47" s="493"/>
    </row>
    <row r="48" spans="1:20" ht="21" customHeight="1" thickBot="1">
      <c r="A48" s="130" t="s">
        <v>158</v>
      </c>
      <c r="B48" s="49">
        <f>SUM(B7:B47)</f>
        <v>2881448</v>
      </c>
      <c r="C48" s="49">
        <f t="shared" ref="C48:O48" si="0">SUM(C7:C47)</f>
        <v>2853184</v>
      </c>
      <c r="D48" s="49">
        <f t="shared" si="0"/>
        <v>1195430</v>
      </c>
      <c r="E48" s="49">
        <f t="shared" si="0"/>
        <v>322585</v>
      </c>
      <c r="F48" s="49">
        <f t="shared" si="0"/>
        <v>61867</v>
      </c>
      <c r="G48" s="49">
        <f t="shared" si="0"/>
        <v>54618</v>
      </c>
      <c r="H48" s="49">
        <f t="shared" si="0"/>
        <v>0</v>
      </c>
      <c r="I48" s="49">
        <f t="shared" si="0"/>
        <v>11293</v>
      </c>
      <c r="J48" s="49">
        <f t="shared" si="0"/>
        <v>6928</v>
      </c>
      <c r="K48" s="49">
        <f t="shared" si="0"/>
        <v>457291</v>
      </c>
      <c r="L48" s="49">
        <f t="shared" si="0"/>
        <v>1200463</v>
      </c>
      <c r="M48" s="49">
        <f t="shared" si="0"/>
        <v>1657754</v>
      </c>
      <c r="N48" s="49">
        <f t="shared" si="0"/>
        <v>28264</v>
      </c>
      <c r="O48" s="49">
        <f t="shared" si="0"/>
        <v>1694216</v>
      </c>
      <c r="P48" s="135" t="s">
        <v>146</v>
      </c>
      <c r="Q48" s="135" t="s">
        <v>146</v>
      </c>
      <c r="R48" s="136"/>
    </row>
    <row r="49" spans="1:18" ht="21" customHeight="1">
      <c r="A49" s="463" t="s">
        <v>231</v>
      </c>
      <c r="B49" s="464">
        <v>6436</v>
      </c>
      <c r="C49" s="464">
        <v>6436</v>
      </c>
      <c r="D49" s="464">
        <v>4047</v>
      </c>
      <c r="E49" s="464">
        <v>540</v>
      </c>
      <c r="F49" s="464">
        <v>877</v>
      </c>
      <c r="G49" s="464">
        <v>0</v>
      </c>
      <c r="H49" s="464">
        <v>0</v>
      </c>
      <c r="I49" s="464">
        <v>0</v>
      </c>
      <c r="J49" s="464">
        <v>720</v>
      </c>
      <c r="K49" s="464">
        <v>2137</v>
      </c>
      <c r="L49" s="464">
        <v>252</v>
      </c>
      <c r="M49" s="464">
        <v>2389</v>
      </c>
      <c r="N49" s="464">
        <v>0</v>
      </c>
      <c r="O49" s="464">
        <v>2389</v>
      </c>
      <c r="P49" s="883">
        <v>0</v>
      </c>
      <c r="Q49" s="883">
        <v>0</v>
      </c>
      <c r="R49" s="882"/>
    </row>
    <row r="50" spans="1:18" ht="21" customHeight="1">
      <c r="A50" s="266" t="s">
        <v>232</v>
      </c>
      <c r="B50" s="417">
        <v>42603</v>
      </c>
      <c r="C50" s="417">
        <v>42603</v>
      </c>
      <c r="D50" s="417">
        <v>31596</v>
      </c>
      <c r="E50" s="417">
        <v>622</v>
      </c>
      <c r="F50" s="417">
        <v>99</v>
      </c>
      <c r="G50" s="418"/>
      <c r="H50" s="418"/>
      <c r="I50" s="418"/>
      <c r="J50" s="418"/>
      <c r="K50" s="417">
        <v>721</v>
      </c>
      <c r="L50" s="417">
        <v>10286</v>
      </c>
      <c r="M50" s="417">
        <v>11007</v>
      </c>
      <c r="N50" s="418"/>
      <c r="O50" s="417">
        <v>11007</v>
      </c>
      <c r="P50" s="875"/>
      <c r="Q50" s="875"/>
      <c r="R50" s="876"/>
    </row>
    <row r="51" spans="1:18" ht="21" customHeight="1" thickBot="1">
      <c r="A51" s="120" t="s">
        <v>184</v>
      </c>
      <c r="B51" s="525">
        <v>328027</v>
      </c>
      <c r="C51" s="525">
        <v>328027</v>
      </c>
      <c r="D51" s="525">
        <v>196803</v>
      </c>
      <c r="E51" s="525">
        <v>38325</v>
      </c>
      <c r="F51" s="525">
        <v>3801</v>
      </c>
      <c r="G51" s="525">
        <v>500</v>
      </c>
      <c r="H51" s="525">
        <v>0</v>
      </c>
      <c r="I51" s="525">
        <v>0</v>
      </c>
      <c r="J51" s="525">
        <v>1882</v>
      </c>
      <c r="K51" s="525">
        <v>44508</v>
      </c>
      <c r="L51" s="525">
        <v>86716</v>
      </c>
      <c r="M51" s="525">
        <v>131224</v>
      </c>
      <c r="N51" s="525">
        <v>0</v>
      </c>
      <c r="O51" s="525">
        <v>131224</v>
      </c>
      <c r="P51" s="890">
        <v>0.02</v>
      </c>
      <c r="Q51" s="890">
        <v>0.08</v>
      </c>
      <c r="R51" s="884"/>
    </row>
    <row r="52" spans="1:18" ht="21" customHeight="1" thickBot="1">
      <c r="A52" s="129" t="s">
        <v>158</v>
      </c>
      <c r="B52" s="47">
        <f>SUM(B49:B51)</f>
        <v>377066</v>
      </c>
      <c r="C52" s="47">
        <f t="shared" ref="C52:O52" si="1">SUM(C49:C51)</f>
        <v>377066</v>
      </c>
      <c r="D52" s="47">
        <f t="shared" si="1"/>
        <v>232446</v>
      </c>
      <c r="E52" s="47">
        <f t="shared" si="1"/>
        <v>39487</v>
      </c>
      <c r="F52" s="47">
        <f t="shared" si="1"/>
        <v>4777</v>
      </c>
      <c r="G52" s="47">
        <f t="shared" si="1"/>
        <v>500</v>
      </c>
      <c r="H52" s="47">
        <f t="shared" si="1"/>
        <v>0</v>
      </c>
      <c r="I52" s="47">
        <f t="shared" si="1"/>
        <v>0</v>
      </c>
      <c r="J52" s="47">
        <f t="shared" si="1"/>
        <v>2602</v>
      </c>
      <c r="K52" s="47">
        <f t="shared" si="1"/>
        <v>47366</v>
      </c>
      <c r="L52" s="47">
        <f t="shared" si="1"/>
        <v>97254</v>
      </c>
      <c r="M52" s="47">
        <f t="shared" si="1"/>
        <v>144620</v>
      </c>
      <c r="N52" s="47">
        <f t="shared" si="1"/>
        <v>0</v>
      </c>
      <c r="O52" s="47">
        <f t="shared" si="1"/>
        <v>144620</v>
      </c>
      <c r="P52" s="47" t="s">
        <v>146</v>
      </c>
      <c r="Q52" s="47" t="s">
        <v>146</v>
      </c>
      <c r="R52" s="114"/>
    </row>
    <row r="53" spans="1:18" ht="21" customHeight="1" thickBot="1">
      <c r="A53" s="130" t="s">
        <v>11</v>
      </c>
      <c r="B53" s="49">
        <f>B48+B52</f>
        <v>3258514</v>
      </c>
      <c r="C53" s="49">
        <f t="shared" ref="C53:O53" si="2">C48+C52</f>
        <v>3230250</v>
      </c>
      <c r="D53" s="49">
        <f t="shared" si="2"/>
        <v>1427876</v>
      </c>
      <c r="E53" s="49">
        <f t="shared" si="2"/>
        <v>362072</v>
      </c>
      <c r="F53" s="49">
        <f t="shared" si="2"/>
        <v>66644</v>
      </c>
      <c r="G53" s="49">
        <f t="shared" si="2"/>
        <v>55118</v>
      </c>
      <c r="H53" s="49">
        <f t="shared" si="2"/>
        <v>0</v>
      </c>
      <c r="I53" s="49">
        <f t="shared" si="2"/>
        <v>11293</v>
      </c>
      <c r="J53" s="49">
        <f t="shared" si="2"/>
        <v>9530</v>
      </c>
      <c r="K53" s="49">
        <f t="shared" si="2"/>
        <v>504657</v>
      </c>
      <c r="L53" s="49">
        <f t="shared" si="2"/>
        <v>1297717</v>
      </c>
      <c r="M53" s="49">
        <f t="shared" si="2"/>
        <v>1802374</v>
      </c>
      <c r="N53" s="49">
        <f t="shared" si="2"/>
        <v>28264</v>
      </c>
      <c r="O53" s="49">
        <f t="shared" si="2"/>
        <v>1838836</v>
      </c>
      <c r="P53" s="49" t="s">
        <v>146</v>
      </c>
      <c r="Q53" s="49" t="s">
        <v>146</v>
      </c>
      <c r="R53" s="115"/>
    </row>
    <row r="56" spans="1:18">
      <c r="A56" s="56"/>
    </row>
    <row r="57" spans="1:18">
      <c r="A57" s="56"/>
    </row>
    <row r="58" spans="1:18">
      <c r="A58" s="56"/>
    </row>
    <row r="59" spans="1:18">
      <c r="A59" s="56"/>
    </row>
    <row r="60" spans="1:18">
      <c r="A60" s="56"/>
    </row>
    <row r="61" spans="1:18">
      <c r="A61" s="56"/>
    </row>
    <row r="62" spans="1:18">
      <c r="A62" s="56"/>
    </row>
    <row r="63" spans="1:18">
      <c r="A63" s="56"/>
    </row>
    <row r="64" spans="1:18">
      <c r="A64" s="56"/>
    </row>
    <row r="65" spans="1:1">
      <c r="A65" s="56"/>
    </row>
    <row r="66" spans="1:1">
      <c r="A66" s="56"/>
    </row>
    <row r="67" spans="1:1">
      <c r="A67" s="56"/>
    </row>
    <row r="68" spans="1:1">
      <c r="A68" s="56"/>
    </row>
    <row r="69" spans="1:1">
      <c r="A69" s="56"/>
    </row>
    <row r="70" spans="1:1">
      <c r="A70" s="56"/>
    </row>
    <row r="71" spans="1:1">
      <c r="A71" s="56"/>
    </row>
  </sheetData>
  <mergeCells count="8">
    <mergeCell ref="O3:O4"/>
    <mergeCell ref="L5:L6"/>
    <mergeCell ref="A2:A6"/>
    <mergeCell ref="B2:B6"/>
    <mergeCell ref="C3:C6"/>
    <mergeCell ref="D4:D6"/>
    <mergeCell ref="N3:N6"/>
    <mergeCell ref="O2:Q2"/>
  </mergeCells>
  <phoneticPr fontId="2"/>
  <printOptions horizontalCentered="1"/>
  <pageMargins left="0.98425196850393704" right="0.78740157480314965" top="0.78740157480314965" bottom="0.78740157480314965" header="0.51181102362204722" footer="0.51181102362204722"/>
  <pageSetup paperSize="9" scale="72" firstPageNumber="54" fitToWidth="2" orientation="portrait" useFirstPageNumber="1" r:id="rId1"/>
  <headerFooter alignWithMargins="0">
    <oddFooter>&amp;C&amp;"ＭＳ 明朝,標準"&amp;16&amp;P</oddFooter>
  </headerFooter>
  <colBreaks count="1" manualBreakCount="1">
    <brk id="11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2"/>
  <sheetViews>
    <sheetView view="pageBreakPreview" topLeftCell="Y45" zoomScaleNormal="100" zoomScaleSheetLayoutView="100" workbookViewId="0">
      <selection activeCell="BA6" sqref="BA6:BA49"/>
    </sheetView>
  </sheetViews>
  <sheetFormatPr defaultColWidth="9" defaultRowHeight="13.5"/>
  <cols>
    <col min="1" max="1" width="8.75" style="36" customWidth="1"/>
    <col min="2" max="2" width="5.625" style="1" customWidth="1"/>
    <col min="3" max="4" width="3.875" style="1" customWidth="1"/>
    <col min="5" max="5" width="5.75" style="1" customWidth="1"/>
    <col min="6" max="42" width="3.875" style="1" customWidth="1"/>
    <col min="43" max="43" width="7.5" style="1" customWidth="1"/>
    <col min="44" max="45" width="3.875" style="1" customWidth="1"/>
    <col min="46" max="46" width="4.875" style="1" customWidth="1"/>
    <col min="47" max="47" width="4.625" style="1" customWidth="1"/>
    <col min="48" max="48" width="4" style="1" customWidth="1"/>
    <col min="49" max="49" width="5.625" style="1" customWidth="1"/>
    <col min="50" max="50" width="7.75" style="1" customWidth="1"/>
    <col min="51" max="51" width="6.25" style="1" customWidth="1"/>
    <col min="52" max="52" width="8" style="1" customWidth="1"/>
    <col min="53" max="53" width="33.125" style="1" customWidth="1"/>
    <col min="54" max="54" width="0.5" style="1" customWidth="1"/>
    <col min="55" max="16384" width="9" style="1"/>
  </cols>
  <sheetData>
    <row r="1" spans="1:63" ht="17.25">
      <c r="A1" s="699" t="s">
        <v>160</v>
      </c>
      <c r="BA1" s="722" t="str">
        <f>貸出サービス概況!AA1</f>
        <v>令和２年度</v>
      </c>
    </row>
    <row r="2" spans="1:63" s="16" customFormat="1" ht="12" customHeight="1" thickBot="1">
      <c r="A2" s="127"/>
      <c r="Y2" s="1"/>
      <c r="AW2" s="17"/>
    </row>
    <row r="3" spans="1:63" s="33" customFormat="1" ht="24" customHeight="1">
      <c r="A3" s="724" t="s">
        <v>205</v>
      </c>
      <c r="B3" s="1042" t="s">
        <v>161</v>
      </c>
      <c r="C3" s="1019" t="s">
        <v>268</v>
      </c>
      <c r="D3" s="1019" t="s">
        <v>270</v>
      </c>
      <c r="E3" s="1019" t="s">
        <v>162</v>
      </c>
      <c r="F3" s="1035" t="s">
        <v>163</v>
      </c>
      <c r="G3" s="1035" t="s">
        <v>164</v>
      </c>
      <c r="H3" s="1035" t="s">
        <v>165</v>
      </c>
      <c r="I3" s="1035" t="s">
        <v>172</v>
      </c>
      <c r="J3" s="1035" t="s">
        <v>174</v>
      </c>
      <c r="K3" s="1035" t="s">
        <v>159</v>
      </c>
      <c r="L3" s="1035" t="s">
        <v>243</v>
      </c>
      <c r="M3" s="1035" t="s">
        <v>166</v>
      </c>
      <c r="N3" s="1035" t="s">
        <v>236</v>
      </c>
      <c r="O3" s="1039" t="s">
        <v>315</v>
      </c>
      <c r="P3" s="1035" t="s">
        <v>239</v>
      </c>
      <c r="Q3" s="1035" t="s">
        <v>238</v>
      </c>
      <c r="R3" s="1019" t="s">
        <v>208</v>
      </c>
      <c r="S3" s="1035" t="s">
        <v>210</v>
      </c>
      <c r="T3" s="1035" t="s">
        <v>244</v>
      </c>
      <c r="U3" s="1035" t="s">
        <v>430</v>
      </c>
      <c r="V3" s="1035" t="s">
        <v>167</v>
      </c>
      <c r="W3" s="1035" t="s">
        <v>168</v>
      </c>
      <c r="X3" s="1035" t="s">
        <v>157</v>
      </c>
      <c r="Y3" s="1035" t="s">
        <v>245</v>
      </c>
      <c r="Z3" s="1035" t="s">
        <v>169</v>
      </c>
      <c r="AA3" s="1035" t="s">
        <v>170</v>
      </c>
      <c r="AB3" s="1035" t="s">
        <v>171</v>
      </c>
      <c r="AC3" s="1039" t="s">
        <v>246</v>
      </c>
      <c r="AD3" s="1035" t="s">
        <v>247</v>
      </c>
      <c r="AE3" s="1039" t="s">
        <v>221</v>
      </c>
      <c r="AF3" s="1035" t="s">
        <v>173</v>
      </c>
      <c r="AG3" s="1019" t="s">
        <v>292</v>
      </c>
      <c r="AH3" s="1035" t="s">
        <v>175</v>
      </c>
      <c r="AI3" s="1019" t="s">
        <v>176</v>
      </c>
      <c r="AJ3" s="1039" t="s">
        <v>384</v>
      </c>
      <c r="AK3" s="1035" t="s">
        <v>177</v>
      </c>
      <c r="AL3" s="1035" t="s">
        <v>178</v>
      </c>
      <c r="AM3" s="1035" t="s">
        <v>179</v>
      </c>
      <c r="AN3" s="1035" t="s">
        <v>180</v>
      </c>
      <c r="AO3" s="1035" t="s">
        <v>181</v>
      </c>
      <c r="AP3" s="1021" t="s">
        <v>182</v>
      </c>
      <c r="AQ3" s="1027" t="s">
        <v>240</v>
      </c>
      <c r="AR3" s="1029" t="s">
        <v>183</v>
      </c>
      <c r="AS3" s="1019" t="s">
        <v>206</v>
      </c>
      <c r="AT3" s="1021" t="s">
        <v>184</v>
      </c>
      <c r="AU3" s="1019" t="s">
        <v>185</v>
      </c>
      <c r="AV3" s="1019" t="s">
        <v>186</v>
      </c>
      <c r="AW3" s="1019" t="s">
        <v>207</v>
      </c>
      <c r="AX3" s="1025" t="s">
        <v>187</v>
      </c>
      <c r="AY3" s="1025" t="s">
        <v>6</v>
      </c>
      <c r="AZ3" s="1032" t="s">
        <v>242</v>
      </c>
      <c r="BA3" s="1017" t="s">
        <v>188</v>
      </c>
    </row>
    <row r="4" spans="1:63" s="32" customFormat="1" ht="24" customHeight="1">
      <c r="A4" s="725"/>
      <c r="B4" s="1043"/>
      <c r="C4" s="1020"/>
      <c r="D4" s="1020"/>
      <c r="E4" s="1020"/>
      <c r="F4" s="1036"/>
      <c r="G4" s="1036"/>
      <c r="H4" s="1036"/>
      <c r="I4" s="1036"/>
      <c r="J4" s="1036"/>
      <c r="K4" s="1036"/>
      <c r="L4" s="1036"/>
      <c r="M4" s="1036"/>
      <c r="N4" s="1036"/>
      <c r="O4" s="1040"/>
      <c r="P4" s="1036"/>
      <c r="Q4" s="1036"/>
      <c r="R4" s="1024"/>
      <c r="S4" s="1036"/>
      <c r="T4" s="1036"/>
      <c r="U4" s="1036"/>
      <c r="V4" s="1036"/>
      <c r="W4" s="1036"/>
      <c r="X4" s="1036"/>
      <c r="Y4" s="1036"/>
      <c r="Z4" s="1036"/>
      <c r="AA4" s="1036"/>
      <c r="AB4" s="1036"/>
      <c r="AC4" s="1040"/>
      <c r="AD4" s="1036"/>
      <c r="AE4" s="1040"/>
      <c r="AF4" s="1036"/>
      <c r="AG4" s="1020"/>
      <c r="AH4" s="1036"/>
      <c r="AI4" s="1024"/>
      <c r="AJ4" s="1040"/>
      <c r="AK4" s="1036"/>
      <c r="AL4" s="1036"/>
      <c r="AM4" s="1036"/>
      <c r="AN4" s="1036"/>
      <c r="AO4" s="1036"/>
      <c r="AP4" s="1022"/>
      <c r="AQ4" s="1028"/>
      <c r="AR4" s="1030"/>
      <c r="AS4" s="1020"/>
      <c r="AT4" s="1022"/>
      <c r="AU4" s="1024"/>
      <c r="AV4" s="1024"/>
      <c r="AW4" s="1020"/>
      <c r="AX4" s="1026"/>
      <c r="AY4" s="1026"/>
      <c r="AZ4" s="1033"/>
      <c r="BA4" s="1018"/>
    </row>
    <row r="5" spans="1:63" s="34" customFormat="1" ht="24" customHeight="1" thickBot="1">
      <c r="A5" s="725"/>
      <c r="B5" s="1043"/>
      <c r="C5" s="1020"/>
      <c r="D5" s="1020"/>
      <c r="E5" s="1020"/>
      <c r="F5" s="1037"/>
      <c r="G5" s="1037"/>
      <c r="H5" s="1037"/>
      <c r="I5" s="1037"/>
      <c r="J5" s="1037"/>
      <c r="K5" s="1037"/>
      <c r="L5" s="1037"/>
      <c r="M5" s="1037"/>
      <c r="N5" s="1037"/>
      <c r="O5" s="1041"/>
      <c r="P5" s="1037"/>
      <c r="Q5" s="1037"/>
      <c r="R5" s="1024"/>
      <c r="S5" s="1037"/>
      <c r="T5" s="1037"/>
      <c r="U5" s="1037"/>
      <c r="V5" s="1037"/>
      <c r="W5" s="1037"/>
      <c r="X5" s="1037"/>
      <c r="Y5" s="1037"/>
      <c r="Z5" s="1037"/>
      <c r="AA5" s="1037"/>
      <c r="AB5" s="1037"/>
      <c r="AC5" s="1041"/>
      <c r="AD5" s="1037"/>
      <c r="AE5" s="1041"/>
      <c r="AF5" s="1037"/>
      <c r="AG5" s="1038"/>
      <c r="AH5" s="1037"/>
      <c r="AI5" s="1024"/>
      <c r="AJ5" s="1041"/>
      <c r="AK5" s="1037"/>
      <c r="AL5" s="1037"/>
      <c r="AM5" s="1037"/>
      <c r="AN5" s="1037"/>
      <c r="AO5" s="1037"/>
      <c r="AP5" s="1023"/>
      <c r="AQ5" s="1028"/>
      <c r="AR5" s="1031"/>
      <c r="AS5" s="1020"/>
      <c r="AT5" s="1023"/>
      <c r="AU5" s="1024"/>
      <c r="AV5" s="1024"/>
      <c r="AW5" s="1020"/>
      <c r="AX5" s="1026"/>
      <c r="AY5" s="1026"/>
      <c r="AZ5" s="1034"/>
      <c r="BA5" s="1018"/>
    </row>
    <row r="6" spans="1:63" s="32" customFormat="1" ht="24" customHeight="1">
      <c r="A6" s="704" t="s">
        <v>376</v>
      </c>
      <c r="B6" s="729"/>
      <c r="C6" s="730"/>
      <c r="D6" s="731"/>
      <c r="E6" s="732">
        <v>136</v>
      </c>
      <c r="F6" s="732">
        <v>21</v>
      </c>
      <c r="G6" s="732">
        <v>1</v>
      </c>
      <c r="H6" s="732">
        <v>8</v>
      </c>
      <c r="I6" s="732">
        <v>4</v>
      </c>
      <c r="J6" s="732">
        <v>28</v>
      </c>
      <c r="K6" s="732">
        <v>26</v>
      </c>
      <c r="L6" s="732">
        <v>4</v>
      </c>
      <c r="M6" s="732">
        <v>11</v>
      </c>
      <c r="N6" s="732">
        <v>8</v>
      </c>
      <c r="O6" s="732">
        <v>15</v>
      </c>
      <c r="P6" s="732">
        <v>14</v>
      </c>
      <c r="Q6" s="732">
        <v>19</v>
      </c>
      <c r="R6" s="732">
        <v>0</v>
      </c>
      <c r="S6" s="732">
        <v>3</v>
      </c>
      <c r="T6" s="732">
        <v>0</v>
      </c>
      <c r="U6" s="732">
        <v>0</v>
      </c>
      <c r="V6" s="732">
        <v>76</v>
      </c>
      <c r="W6" s="732">
        <v>86</v>
      </c>
      <c r="X6" s="732">
        <v>28</v>
      </c>
      <c r="Y6" s="732">
        <v>0</v>
      </c>
      <c r="Z6" s="732">
        <v>56</v>
      </c>
      <c r="AA6" s="732">
        <v>45</v>
      </c>
      <c r="AB6" s="732">
        <v>12</v>
      </c>
      <c r="AC6" s="732">
        <v>39</v>
      </c>
      <c r="AD6" s="732">
        <v>2</v>
      </c>
      <c r="AE6" s="732">
        <v>4</v>
      </c>
      <c r="AF6" s="732">
        <v>29</v>
      </c>
      <c r="AG6" s="732">
        <v>0</v>
      </c>
      <c r="AH6" s="732">
        <v>0</v>
      </c>
      <c r="AI6" s="732">
        <v>16</v>
      </c>
      <c r="AJ6" s="732">
        <v>23</v>
      </c>
      <c r="AK6" s="732">
        <v>22</v>
      </c>
      <c r="AL6" s="732">
        <v>9</v>
      </c>
      <c r="AM6" s="732">
        <v>1</v>
      </c>
      <c r="AN6" s="732">
        <v>12</v>
      </c>
      <c r="AO6" s="732">
        <v>4</v>
      </c>
      <c r="AP6" s="733">
        <v>36</v>
      </c>
      <c r="AQ6" s="891">
        <f>SUM(B6:AP6)</f>
        <v>798</v>
      </c>
      <c r="AR6" s="734">
        <v>0</v>
      </c>
      <c r="AS6" s="735">
        <v>0</v>
      </c>
      <c r="AT6" s="736">
        <v>73</v>
      </c>
      <c r="AU6" s="736">
        <v>53</v>
      </c>
      <c r="AV6" s="737">
        <v>18</v>
      </c>
      <c r="AW6" s="736">
        <v>200</v>
      </c>
      <c r="AX6" s="738">
        <v>9</v>
      </c>
      <c r="AY6" s="739">
        <v>1</v>
      </c>
      <c r="AZ6" s="740">
        <f t="shared" ref="AZ6:AZ48" si="0">SUM(AQ6:AY6)</f>
        <v>1152</v>
      </c>
      <c r="BA6" s="741"/>
    </row>
    <row r="7" spans="1:63" s="32" customFormat="1" ht="24" customHeight="1">
      <c r="A7" s="282" t="s">
        <v>268</v>
      </c>
      <c r="B7" s="516"/>
      <c r="C7" s="515"/>
      <c r="D7" s="517"/>
      <c r="E7" s="742" t="s">
        <v>148</v>
      </c>
      <c r="F7" s="742" t="s">
        <v>148</v>
      </c>
      <c r="G7" s="742" t="s">
        <v>148</v>
      </c>
      <c r="H7" s="742" t="s">
        <v>148</v>
      </c>
      <c r="I7" s="742" t="s">
        <v>148</v>
      </c>
      <c r="J7" s="742" t="s">
        <v>148</v>
      </c>
      <c r="K7" s="742" t="s">
        <v>148</v>
      </c>
      <c r="L7" s="742" t="s">
        <v>148</v>
      </c>
      <c r="M7" s="742" t="s">
        <v>148</v>
      </c>
      <c r="N7" s="742" t="s">
        <v>148</v>
      </c>
      <c r="O7" s="742" t="s">
        <v>148</v>
      </c>
      <c r="P7" s="742" t="s">
        <v>148</v>
      </c>
      <c r="Q7" s="742" t="s">
        <v>148</v>
      </c>
      <c r="R7" s="742" t="s">
        <v>148</v>
      </c>
      <c r="S7" s="742" t="s">
        <v>148</v>
      </c>
      <c r="T7" s="742" t="s">
        <v>148</v>
      </c>
      <c r="U7" s="742" t="s">
        <v>148</v>
      </c>
      <c r="V7" s="742" t="s">
        <v>148</v>
      </c>
      <c r="W7" s="742" t="s">
        <v>148</v>
      </c>
      <c r="X7" s="742" t="s">
        <v>148</v>
      </c>
      <c r="Y7" s="742" t="s">
        <v>148</v>
      </c>
      <c r="Z7" s="742" t="s">
        <v>148</v>
      </c>
      <c r="AA7" s="742" t="s">
        <v>148</v>
      </c>
      <c r="AB7" s="742" t="s">
        <v>148</v>
      </c>
      <c r="AC7" s="742" t="s">
        <v>148</v>
      </c>
      <c r="AD7" s="742" t="s">
        <v>148</v>
      </c>
      <c r="AE7" s="742" t="s">
        <v>148</v>
      </c>
      <c r="AF7" s="742" t="s">
        <v>148</v>
      </c>
      <c r="AG7" s="742" t="s">
        <v>148</v>
      </c>
      <c r="AH7" s="742" t="s">
        <v>148</v>
      </c>
      <c r="AI7" s="742" t="s">
        <v>148</v>
      </c>
      <c r="AJ7" s="742" t="s">
        <v>148</v>
      </c>
      <c r="AK7" s="742" t="s">
        <v>148</v>
      </c>
      <c r="AL7" s="742" t="s">
        <v>148</v>
      </c>
      <c r="AM7" s="742" t="s">
        <v>148</v>
      </c>
      <c r="AN7" s="742" t="s">
        <v>148</v>
      </c>
      <c r="AO7" s="742" t="s">
        <v>148</v>
      </c>
      <c r="AP7" s="743" t="s">
        <v>148</v>
      </c>
      <c r="AQ7" s="744">
        <f t="shared" ref="AQ7:AQ49" si="1">SUM(B7:AP7)</f>
        <v>0</v>
      </c>
      <c r="AR7" s="745" t="s">
        <v>148</v>
      </c>
      <c r="AS7" s="742" t="s">
        <v>148</v>
      </c>
      <c r="AT7" s="742" t="s">
        <v>148</v>
      </c>
      <c r="AU7" s="742" t="s">
        <v>148</v>
      </c>
      <c r="AV7" s="742" t="s">
        <v>148</v>
      </c>
      <c r="AW7" s="742" t="s">
        <v>148</v>
      </c>
      <c r="AX7" s="742" t="s">
        <v>148</v>
      </c>
      <c r="AY7" s="746" t="s">
        <v>148</v>
      </c>
      <c r="AZ7" s="747">
        <f t="shared" si="0"/>
        <v>0</v>
      </c>
      <c r="BA7" s="748" t="s">
        <v>148</v>
      </c>
    </row>
    <row r="8" spans="1:63" s="32" customFormat="1" ht="24" customHeight="1">
      <c r="A8" s="282" t="s">
        <v>270</v>
      </c>
      <c r="B8" s="749"/>
      <c r="C8" s="750"/>
      <c r="D8" s="751"/>
      <c r="E8" s="752" t="s">
        <v>148</v>
      </c>
      <c r="F8" s="752" t="s">
        <v>148</v>
      </c>
      <c r="G8" s="752" t="s">
        <v>148</v>
      </c>
      <c r="H8" s="752" t="s">
        <v>148</v>
      </c>
      <c r="I8" s="752" t="s">
        <v>148</v>
      </c>
      <c r="J8" s="752" t="s">
        <v>148</v>
      </c>
      <c r="K8" s="752" t="s">
        <v>148</v>
      </c>
      <c r="L8" s="752" t="s">
        <v>148</v>
      </c>
      <c r="M8" s="752" t="s">
        <v>148</v>
      </c>
      <c r="N8" s="752" t="s">
        <v>148</v>
      </c>
      <c r="O8" s="752" t="s">
        <v>148</v>
      </c>
      <c r="P8" s="752" t="s">
        <v>148</v>
      </c>
      <c r="Q8" s="752" t="s">
        <v>148</v>
      </c>
      <c r="R8" s="752" t="s">
        <v>148</v>
      </c>
      <c r="S8" s="752" t="s">
        <v>148</v>
      </c>
      <c r="T8" s="752" t="s">
        <v>148</v>
      </c>
      <c r="U8" s="752" t="s">
        <v>148</v>
      </c>
      <c r="V8" s="752" t="s">
        <v>148</v>
      </c>
      <c r="W8" s="752" t="s">
        <v>148</v>
      </c>
      <c r="X8" s="752" t="s">
        <v>148</v>
      </c>
      <c r="Y8" s="752" t="s">
        <v>148</v>
      </c>
      <c r="Z8" s="752" t="s">
        <v>148</v>
      </c>
      <c r="AA8" s="752" t="s">
        <v>148</v>
      </c>
      <c r="AB8" s="752" t="s">
        <v>148</v>
      </c>
      <c r="AC8" s="752" t="s">
        <v>148</v>
      </c>
      <c r="AD8" s="752" t="s">
        <v>148</v>
      </c>
      <c r="AE8" s="752" t="s">
        <v>148</v>
      </c>
      <c r="AF8" s="752" t="s">
        <v>148</v>
      </c>
      <c r="AG8" s="752" t="s">
        <v>148</v>
      </c>
      <c r="AH8" s="752" t="s">
        <v>148</v>
      </c>
      <c r="AI8" s="752" t="s">
        <v>148</v>
      </c>
      <c r="AJ8" s="752" t="s">
        <v>148</v>
      </c>
      <c r="AK8" s="752" t="s">
        <v>148</v>
      </c>
      <c r="AL8" s="752" t="s">
        <v>148</v>
      </c>
      <c r="AM8" s="752" t="s">
        <v>148</v>
      </c>
      <c r="AN8" s="752" t="s">
        <v>148</v>
      </c>
      <c r="AO8" s="752" t="s">
        <v>148</v>
      </c>
      <c r="AP8" s="584" t="s">
        <v>148</v>
      </c>
      <c r="AQ8" s="744">
        <f t="shared" si="1"/>
        <v>0</v>
      </c>
      <c r="AR8" s="753" t="s">
        <v>148</v>
      </c>
      <c r="AS8" s="752" t="s">
        <v>148</v>
      </c>
      <c r="AT8" s="752" t="s">
        <v>148</v>
      </c>
      <c r="AU8" s="752" t="s">
        <v>148</v>
      </c>
      <c r="AV8" s="752" t="s">
        <v>148</v>
      </c>
      <c r="AW8" s="752" t="s">
        <v>148</v>
      </c>
      <c r="AX8" s="752" t="s">
        <v>148</v>
      </c>
      <c r="AY8" s="754" t="s">
        <v>148</v>
      </c>
      <c r="AZ8" s="755">
        <f t="shared" si="0"/>
        <v>0</v>
      </c>
      <c r="BA8" s="756" t="s">
        <v>148</v>
      </c>
    </row>
    <row r="9" spans="1:63" s="32" customFormat="1" ht="24" customHeight="1">
      <c r="A9" s="282" t="s">
        <v>385</v>
      </c>
      <c r="B9" s="757">
        <v>147</v>
      </c>
      <c r="C9" s="758">
        <v>0</v>
      </c>
      <c r="D9" s="758">
        <v>0</v>
      </c>
      <c r="E9" s="759"/>
      <c r="F9" s="759"/>
      <c r="G9" s="759"/>
      <c r="H9" s="759"/>
      <c r="I9" s="759"/>
      <c r="J9" s="759"/>
      <c r="K9" s="760">
        <v>84</v>
      </c>
      <c r="L9" s="760">
        <v>1</v>
      </c>
      <c r="M9" s="760">
        <v>22</v>
      </c>
      <c r="N9" s="760">
        <v>2</v>
      </c>
      <c r="O9" s="760">
        <v>7</v>
      </c>
      <c r="P9" s="760">
        <v>17</v>
      </c>
      <c r="Q9" s="760">
        <v>22</v>
      </c>
      <c r="R9" s="760">
        <v>0</v>
      </c>
      <c r="S9" s="760">
        <v>8</v>
      </c>
      <c r="T9" s="760">
        <v>18</v>
      </c>
      <c r="U9" s="760">
        <v>0</v>
      </c>
      <c r="V9" s="760">
        <v>127</v>
      </c>
      <c r="W9" s="760">
        <v>69</v>
      </c>
      <c r="X9" s="760">
        <v>19</v>
      </c>
      <c r="Y9" s="760">
        <v>0</v>
      </c>
      <c r="Z9" s="760">
        <v>30</v>
      </c>
      <c r="AA9" s="760">
        <v>30</v>
      </c>
      <c r="AB9" s="760">
        <v>34</v>
      </c>
      <c r="AC9" s="760">
        <v>31</v>
      </c>
      <c r="AD9" s="760">
        <v>3</v>
      </c>
      <c r="AE9" s="760">
        <v>7</v>
      </c>
      <c r="AF9" s="760">
        <v>11</v>
      </c>
      <c r="AG9" s="760">
        <v>0</v>
      </c>
      <c r="AH9" s="760">
        <v>1</v>
      </c>
      <c r="AI9" s="760">
        <v>11</v>
      </c>
      <c r="AJ9" s="760">
        <v>14</v>
      </c>
      <c r="AK9" s="760">
        <v>101</v>
      </c>
      <c r="AL9" s="760">
        <v>42</v>
      </c>
      <c r="AM9" s="760">
        <v>0</v>
      </c>
      <c r="AN9" s="760">
        <v>176</v>
      </c>
      <c r="AO9" s="760">
        <v>11</v>
      </c>
      <c r="AP9" s="761">
        <v>25</v>
      </c>
      <c r="AQ9" s="744">
        <f t="shared" si="1"/>
        <v>1070</v>
      </c>
      <c r="AR9" s="762">
        <v>0</v>
      </c>
      <c r="AS9" s="763">
        <v>3</v>
      </c>
      <c r="AT9" s="763">
        <v>263</v>
      </c>
      <c r="AU9" s="763">
        <v>36</v>
      </c>
      <c r="AV9" s="764">
        <v>11</v>
      </c>
      <c r="AW9" s="763">
        <v>98</v>
      </c>
      <c r="AX9" s="765">
        <v>31</v>
      </c>
      <c r="AY9" s="766">
        <v>25</v>
      </c>
      <c r="AZ9" s="767">
        <f t="shared" si="0"/>
        <v>1537</v>
      </c>
      <c r="BA9" s="768"/>
    </row>
    <row r="10" spans="1:63" s="32" customFormat="1" ht="24" customHeight="1">
      <c r="A10" s="282" t="s">
        <v>386</v>
      </c>
      <c r="B10" s="769">
        <v>4</v>
      </c>
      <c r="C10" s="770"/>
      <c r="D10" s="771"/>
      <c r="E10" s="759"/>
      <c r="F10" s="759"/>
      <c r="G10" s="759"/>
      <c r="H10" s="759"/>
      <c r="I10" s="759"/>
      <c r="J10" s="759"/>
      <c r="K10" s="770"/>
      <c r="L10" s="770"/>
      <c r="M10" s="770"/>
      <c r="N10" s="770"/>
      <c r="O10" s="770"/>
      <c r="P10" s="770">
        <v>1</v>
      </c>
      <c r="Q10" s="770"/>
      <c r="R10" s="770"/>
      <c r="S10" s="770"/>
      <c r="T10" s="770"/>
      <c r="U10" s="770"/>
      <c r="V10" s="763"/>
      <c r="W10" s="763">
        <v>2</v>
      </c>
      <c r="X10" s="770">
        <v>1</v>
      </c>
      <c r="Y10" s="770"/>
      <c r="Z10" s="770">
        <v>2</v>
      </c>
      <c r="AA10" s="770"/>
      <c r="AB10" s="770"/>
      <c r="AC10" s="770"/>
      <c r="AD10" s="770"/>
      <c r="AE10" s="770"/>
      <c r="AF10" s="770"/>
      <c r="AG10" s="770"/>
      <c r="AH10" s="770"/>
      <c r="AI10" s="770"/>
      <c r="AJ10" s="770"/>
      <c r="AK10" s="770"/>
      <c r="AL10" s="770">
        <v>1</v>
      </c>
      <c r="AM10" s="770"/>
      <c r="AN10" s="770">
        <v>5</v>
      </c>
      <c r="AO10" s="770"/>
      <c r="AP10" s="766"/>
      <c r="AQ10" s="744">
        <f t="shared" si="1"/>
        <v>16</v>
      </c>
      <c r="AR10" s="753"/>
      <c r="AS10" s="772"/>
      <c r="AT10" s="770">
        <v>8</v>
      </c>
      <c r="AU10" s="763">
        <v>1</v>
      </c>
      <c r="AV10" s="764"/>
      <c r="AW10" s="770"/>
      <c r="AX10" s="765"/>
      <c r="AY10" s="761"/>
      <c r="AZ10" s="773">
        <f t="shared" si="0"/>
        <v>25</v>
      </c>
      <c r="BA10" s="774"/>
    </row>
    <row r="11" spans="1:63" s="32" customFormat="1" ht="24" customHeight="1">
      <c r="A11" s="282" t="s">
        <v>143</v>
      </c>
      <c r="B11" s="769">
        <v>11</v>
      </c>
      <c r="C11" s="770"/>
      <c r="D11" s="771"/>
      <c r="E11" s="751"/>
      <c r="F11" s="751"/>
      <c r="G11" s="751"/>
      <c r="H11" s="751"/>
      <c r="I11" s="751"/>
      <c r="J11" s="751"/>
      <c r="K11" s="763">
        <v>1</v>
      </c>
      <c r="L11" s="752"/>
      <c r="M11" s="763"/>
      <c r="N11" s="752"/>
      <c r="O11" s="752">
        <v>2</v>
      </c>
      <c r="P11" s="763">
        <v>1</v>
      </c>
      <c r="Q11" s="763">
        <v>2</v>
      </c>
      <c r="R11" s="752"/>
      <c r="S11" s="752"/>
      <c r="T11" s="752"/>
      <c r="U11" s="752"/>
      <c r="V11" s="763">
        <v>1</v>
      </c>
      <c r="W11" s="763">
        <v>10</v>
      </c>
      <c r="X11" s="763"/>
      <c r="Y11" s="752"/>
      <c r="Z11" s="752">
        <v>1</v>
      </c>
      <c r="AA11" s="752">
        <v>6</v>
      </c>
      <c r="AB11" s="752">
        <v>4</v>
      </c>
      <c r="AC11" s="752">
        <v>4</v>
      </c>
      <c r="AD11" s="752">
        <v>1</v>
      </c>
      <c r="AE11" s="752"/>
      <c r="AF11" s="763">
        <v>1</v>
      </c>
      <c r="AG11" s="752"/>
      <c r="AH11" s="752"/>
      <c r="AI11" s="752">
        <v>2</v>
      </c>
      <c r="AJ11" s="752"/>
      <c r="AK11" s="752">
        <v>1</v>
      </c>
      <c r="AL11" s="763">
        <v>4</v>
      </c>
      <c r="AM11" s="763">
        <v>2</v>
      </c>
      <c r="AN11" s="763">
        <v>1</v>
      </c>
      <c r="AO11" s="763"/>
      <c r="AP11" s="754"/>
      <c r="AQ11" s="744">
        <f t="shared" si="1"/>
        <v>55</v>
      </c>
      <c r="AR11" s="753"/>
      <c r="AS11" s="775"/>
      <c r="AT11" s="752">
        <v>8</v>
      </c>
      <c r="AU11" s="763"/>
      <c r="AV11" s="764"/>
      <c r="AW11" s="752">
        <v>2</v>
      </c>
      <c r="AX11" s="765"/>
      <c r="AY11" s="766">
        <v>3</v>
      </c>
      <c r="AZ11" s="755">
        <f t="shared" si="0"/>
        <v>68</v>
      </c>
      <c r="BA11" s="748"/>
      <c r="BC11" s="896"/>
      <c r="BD11" s="896"/>
      <c r="BE11" s="896"/>
      <c r="BF11" s="896"/>
      <c r="BG11" s="896"/>
      <c r="BH11" s="896"/>
      <c r="BI11" s="896"/>
      <c r="BJ11" s="896"/>
      <c r="BK11" s="896"/>
    </row>
    <row r="12" spans="1:63" s="32" customFormat="1" ht="24" customHeight="1">
      <c r="A12" s="282" t="s">
        <v>144</v>
      </c>
      <c r="B12" s="537">
        <v>6</v>
      </c>
      <c r="C12" s="776"/>
      <c r="D12" s="776"/>
      <c r="E12" s="515"/>
      <c r="F12" s="515"/>
      <c r="G12" s="515"/>
      <c r="H12" s="515"/>
      <c r="I12" s="515"/>
      <c r="J12" s="515"/>
      <c r="K12" s="538">
        <v>1</v>
      </c>
      <c r="L12" s="538">
        <v>1</v>
      </c>
      <c r="M12" s="538">
        <v>2</v>
      </c>
      <c r="N12" s="538"/>
      <c r="O12" s="538"/>
      <c r="P12" s="538">
        <v>1</v>
      </c>
      <c r="Q12" s="538">
        <v>1</v>
      </c>
      <c r="R12" s="538"/>
      <c r="S12" s="538"/>
      <c r="T12" s="538"/>
      <c r="U12" s="538"/>
      <c r="V12" s="538">
        <v>6</v>
      </c>
      <c r="W12" s="538">
        <v>1</v>
      </c>
      <c r="X12" s="538">
        <v>1</v>
      </c>
      <c r="Y12" s="538"/>
      <c r="Z12" s="538">
        <v>2</v>
      </c>
      <c r="AA12" s="538"/>
      <c r="AB12" s="538"/>
      <c r="AC12" s="538">
        <v>1</v>
      </c>
      <c r="AD12" s="538"/>
      <c r="AE12" s="538"/>
      <c r="AF12" s="538"/>
      <c r="AG12" s="538"/>
      <c r="AH12" s="538"/>
      <c r="AI12" s="538"/>
      <c r="AJ12" s="760">
        <v>2</v>
      </c>
      <c r="AK12" s="760">
        <v>3</v>
      </c>
      <c r="AL12" s="760"/>
      <c r="AM12" s="760"/>
      <c r="AN12" s="760">
        <v>1</v>
      </c>
      <c r="AO12" s="760"/>
      <c r="AP12" s="777"/>
      <c r="AQ12" s="744">
        <f t="shared" si="1"/>
        <v>29</v>
      </c>
      <c r="AR12" s="778"/>
      <c r="AS12" s="760">
        <v>1</v>
      </c>
      <c r="AT12" s="760">
        <v>11</v>
      </c>
      <c r="AU12" s="760">
        <v>1</v>
      </c>
      <c r="AV12" s="779"/>
      <c r="AW12" s="760">
        <v>3</v>
      </c>
      <c r="AX12" s="780"/>
      <c r="AY12" s="766">
        <v>11</v>
      </c>
      <c r="AZ12" s="767">
        <f t="shared" si="0"/>
        <v>56</v>
      </c>
      <c r="BA12" s="774"/>
      <c r="BB12" s="35"/>
      <c r="BC12" s="895"/>
      <c r="BD12" s="895"/>
      <c r="BE12" s="895"/>
      <c r="BF12" s="895"/>
      <c r="BG12" s="895"/>
      <c r="BH12" s="895"/>
      <c r="BI12" s="895"/>
      <c r="BJ12" s="895"/>
      <c r="BK12" s="895"/>
    </row>
    <row r="13" spans="1:63" s="32" customFormat="1" ht="24" customHeight="1">
      <c r="A13" s="282" t="s">
        <v>147</v>
      </c>
      <c r="B13" s="781">
        <v>9</v>
      </c>
      <c r="C13" s="514"/>
      <c r="D13" s="782"/>
      <c r="E13" s="515"/>
      <c r="F13" s="515"/>
      <c r="G13" s="515"/>
      <c r="H13" s="515"/>
      <c r="I13" s="515"/>
      <c r="J13" s="515"/>
      <c r="K13" s="514"/>
      <c r="L13" s="514"/>
      <c r="M13" s="514"/>
      <c r="N13" s="514"/>
      <c r="O13" s="514"/>
      <c r="P13" s="514"/>
      <c r="Q13" s="514"/>
      <c r="R13" s="514"/>
      <c r="S13" s="514"/>
      <c r="T13" s="514"/>
      <c r="U13" s="514"/>
      <c r="V13" s="514">
        <v>1</v>
      </c>
      <c r="W13" s="514"/>
      <c r="X13" s="514"/>
      <c r="Y13" s="514"/>
      <c r="Z13" s="514"/>
      <c r="AA13" s="514"/>
      <c r="AB13" s="514"/>
      <c r="AC13" s="514"/>
      <c r="AD13" s="514"/>
      <c r="AE13" s="514"/>
      <c r="AF13" s="514"/>
      <c r="AG13" s="514"/>
      <c r="AH13" s="514"/>
      <c r="AI13" s="514">
        <v>1</v>
      </c>
      <c r="AJ13" s="539">
        <v>1</v>
      </c>
      <c r="AK13" s="540"/>
      <c r="AL13" s="539">
        <v>1</v>
      </c>
      <c r="AM13" s="540"/>
      <c r="AN13" s="539"/>
      <c r="AO13" s="540"/>
      <c r="AP13" s="541"/>
      <c r="AQ13" s="744">
        <f t="shared" si="1"/>
        <v>13</v>
      </c>
      <c r="AR13" s="778"/>
      <c r="AS13" s="538"/>
      <c r="AT13" s="538">
        <v>2</v>
      </c>
      <c r="AU13" s="539">
        <v>1</v>
      </c>
      <c r="AV13" s="538"/>
      <c r="AW13" s="539"/>
      <c r="AX13" s="538"/>
      <c r="AY13" s="727"/>
      <c r="AZ13" s="783">
        <f t="shared" si="0"/>
        <v>16</v>
      </c>
      <c r="BA13" s="784"/>
    </row>
    <row r="14" spans="1:63" s="32" customFormat="1" ht="24" customHeight="1">
      <c r="A14" s="282" t="s">
        <v>223</v>
      </c>
      <c r="B14" s="772">
        <v>5</v>
      </c>
      <c r="C14" s="771"/>
      <c r="D14" s="771"/>
      <c r="E14" s="785"/>
      <c r="F14" s="785"/>
      <c r="G14" s="785"/>
      <c r="H14" s="785"/>
      <c r="I14" s="785"/>
      <c r="J14" s="785"/>
      <c r="K14" s="770">
        <v>1</v>
      </c>
      <c r="L14" s="770"/>
      <c r="M14" s="770"/>
      <c r="N14" s="770"/>
      <c r="O14" s="770"/>
      <c r="P14" s="770"/>
      <c r="Q14" s="770"/>
      <c r="R14" s="770"/>
      <c r="S14" s="770"/>
      <c r="T14" s="770"/>
      <c r="U14" s="752"/>
      <c r="V14" s="770">
        <v>2</v>
      </c>
      <c r="W14" s="770"/>
      <c r="X14" s="770"/>
      <c r="Y14" s="770"/>
      <c r="Z14" s="770"/>
      <c r="AA14" s="770"/>
      <c r="AB14" s="770">
        <v>1</v>
      </c>
      <c r="AC14" s="770"/>
      <c r="AD14" s="770"/>
      <c r="AE14" s="770"/>
      <c r="AF14" s="770"/>
      <c r="AG14" s="770"/>
      <c r="AH14" s="770"/>
      <c r="AI14" s="770"/>
      <c r="AJ14" s="542">
        <v>2</v>
      </c>
      <c r="AK14" s="542"/>
      <c r="AL14" s="542"/>
      <c r="AM14" s="542"/>
      <c r="AN14" s="542">
        <v>6</v>
      </c>
      <c r="AO14" s="542"/>
      <c r="AP14" s="546"/>
      <c r="AQ14" s="744">
        <f t="shared" si="1"/>
        <v>17</v>
      </c>
      <c r="AR14" s="786"/>
      <c r="AS14" s="543"/>
      <c r="AT14" s="542">
        <v>3</v>
      </c>
      <c r="AU14" s="542">
        <v>1</v>
      </c>
      <c r="AV14" s="544"/>
      <c r="AW14" s="542">
        <v>2</v>
      </c>
      <c r="AX14" s="545"/>
      <c r="AY14" s="546"/>
      <c r="AZ14" s="787">
        <f t="shared" si="0"/>
        <v>23</v>
      </c>
      <c r="BA14" s="788"/>
    </row>
    <row r="15" spans="1:63" s="32" customFormat="1" ht="24" customHeight="1">
      <c r="A15" s="282" t="s">
        <v>145</v>
      </c>
      <c r="B15" s="757">
        <v>53</v>
      </c>
      <c r="C15" s="771">
        <v>0</v>
      </c>
      <c r="D15" s="771">
        <v>0</v>
      </c>
      <c r="E15" s="760">
        <v>25</v>
      </c>
      <c r="F15" s="771">
        <v>1</v>
      </c>
      <c r="G15" s="760">
        <v>0</v>
      </c>
      <c r="H15" s="760">
        <v>0</v>
      </c>
      <c r="I15" s="760">
        <v>6</v>
      </c>
      <c r="J15" s="760">
        <v>7</v>
      </c>
      <c r="K15" s="785"/>
      <c r="L15" s="785"/>
      <c r="M15" s="760">
        <v>9</v>
      </c>
      <c r="N15" s="760">
        <v>0</v>
      </c>
      <c r="O15" s="760">
        <v>4</v>
      </c>
      <c r="P15" s="760">
        <v>10</v>
      </c>
      <c r="Q15" s="760">
        <v>11</v>
      </c>
      <c r="R15" s="760">
        <v>0</v>
      </c>
      <c r="S15" s="771">
        <v>4</v>
      </c>
      <c r="T15" s="760">
        <v>0</v>
      </c>
      <c r="U15" s="771">
        <v>0</v>
      </c>
      <c r="V15" s="760">
        <v>7</v>
      </c>
      <c r="W15" s="760">
        <v>23</v>
      </c>
      <c r="X15" s="760">
        <v>14</v>
      </c>
      <c r="Y15" s="760">
        <v>1</v>
      </c>
      <c r="Z15" s="760">
        <v>20</v>
      </c>
      <c r="AA15" s="760">
        <v>4</v>
      </c>
      <c r="AB15" s="760">
        <v>27</v>
      </c>
      <c r="AC15" s="760">
        <v>31</v>
      </c>
      <c r="AD15" s="771">
        <v>3</v>
      </c>
      <c r="AE15" s="771">
        <v>2</v>
      </c>
      <c r="AF15" s="760">
        <v>2</v>
      </c>
      <c r="AG15" s="771">
        <v>0</v>
      </c>
      <c r="AH15" s="771">
        <v>0</v>
      </c>
      <c r="AI15" s="760">
        <v>34</v>
      </c>
      <c r="AJ15" s="760">
        <v>9</v>
      </c>
      <c r="AK15" s="760">
        <v>8</v>
      </c>
      <c r="AL15" s="760">
        <v>24</v>
      </c>
      <c r="AM15" s="760">
        <v>8</v>
      </c>
      <c r="AN15" s="760">
        <v>7</v>
      </c>
      <c r="AO15" s="760">
        <v>13</v>
      </c>
      <c r="AP15" s="777">
        <v>7</v>
      </c>
      <c r="AQ15" s="744">
        <f t="shared" si="1"/>
        <v>374</v>
      </c>
      <c r="AR15" s="762">
        <v>0</v>
      </c>
      <c r="AS15" s="772">
        <v>1</v>
      </c>
      <c r="AT15" s="760">
        <v>26</v>
      </c>
      <c r="AU15" s="760">
        <v>13</v>
      </c>
      <c r="AV15" s="779">
        <v>10</v>
      </c>
      <c r="AW15" s="760">
        <v>70</v>
      </c>
      <c r="AX15" s="780">
        <v>3</v>
      </c>
      <c r="AY15" s="777">
        <v>0</v>
      </c>
      <c r="AZ15" s="773">
        <f t="shared" si="0"/>
        <v>497</v>
      </c>
      <c r="BA15" s="768"/>
    </row>
    <row r="16" spans="1:63" s="32" customFormat="1" ht="24" customHeight="1">
      <c r="A16" s="282" t="s">
        <v>387</v>
      </c>
      <c r="B16" s="757">
        <v>14</v>
      </c>
      <c r="C16" s="771">
        <v>0</v>
      </c>
      <c r="D16" s="771">
        <v>0</v>
      </c>
      <c r="E16" s="760">
        <v>7</v>
      </c>
      <c r="F16" s="771">
        <v>0</v>
      </c>
      <c r="G16" s="771">
        <v>0</v>
      </c>
      <c r="H16" s="771">
        <v>0</v>
      </c>
      <c r="I16" s="771">
        <v>0</v>
      </c>
      <c r="J16" s="771">
        <v>1</v>
      </c>
      <c r="K16" s="785"/>
      <c r="L16" s="785"/>
      <c r="M16" s="760">
        <v>2</v>
      </c>
      <c r="N16" s="771">
        <v>0</v>
      </c>
      <c r="O16" s="760">
        <v>2</v>
      </c>
      <c r="P16" s="760">
        <v>1</v>
      </c>
      <c r="Q16" s="760">
        <v>1</v>
      </c>
      <c r="R16" s="771">
        <v>0</v>
      </c>
      <c r="S16" s="771">
        <v>0</v>
      </c>
      <c r="T16" s="771">
        <v>0</v>
      </c>
      <c r="U16" s="771">
        <v>0</v>
      </c>
      <c r="V16" s="760">
        <v>3</v>
      </c>
      <c r="W16" s="760">
        <v>0</v>
      </c>
      <c r="X16" s="771">
        <v>11</v>
      </c>
      <c r="Y16" s="771">
        <v>0</v>
      </c>
      <c r="Z16" s="760">
        <v>1</v>
      </c>
      <c r="AA16" s="760">
        <v>1</v>
      </c>
      <c r="AB16" s="760">
        <v>1</v>
      </c>
      <c r="AC16" s="771">
        <v>6</v>
      </c>
      <c r="AD16" s="771">
        <v>0</v>
      </c>
      <c r="AE16" s="771">
        <v>0</v>
      </c>
      <c r="AF16" s="771">
        <v>1</v>
      </c>
      <c r="AG16" s="771">
        <v>0</v>
      </c>
      <c r="AH16" s="771">
        <v>0</v>
      </c>
      <c r="AI16" s="771">
        <v>5</v>
      </c>
      <c r="AJ16" s="760">
        <v>5</v>
      </c>
      <c r="AK16" s="771">
        <v>1</v>
      </c>
      <c r="AL16" s="760">
        <v>1</v>
      </c>
      <c r="AM16" s="760">
        <v>0</v>
      </c>
      <c r="AN16" s="760">
        <v>2</v>
      </c>
      <c r="AO16" s="760">
        <v>3</v>
      </c>
      <c r="AP16" s="777">
        <v>0</v>
      </c>
      <c r="AQ16" s="744">
        <f t="shared" si="1"/>
        <v>69</v>
      </c>
      <c r="AR16" s="762">
        <v>0</v>
      </c>
      <c r="AS16" s="772">
        <v>0</v>
      </c>
      <c r="AT16" s="771">
        <v>4</v>
      </c>
      <c r="AU16" s="760">
        <v>3</v>
      </c>
      <c r="AV16" s="538">
        <v>0</v>
      </c>
      <c r="AW16" s="771">
        <v>9</v>
      </c>
      <c r="AX16" s="780">
        <v>0</v>
      </c>
      <c r="AY16" s="766">
        <v>0</v>
      </c>
      <c r="AZ16" s="773">
        <f t="shared" si="0"/>
        <v>85</v>
      </c>
      <c r="BA16" s="768"/>
    </row>
    <row r="17" spans="1:53" s="32" customFormat="1" ht="24" customHeight="1">
      <c r="A17" s="282" t="s">
        <v>388</v>
      </c>
      <c r="B17" s="547">
        <v>50</v>
      </c>
      <c r="C17" s="548">
        <v>0</v>
      </c>
      <c r="D17" s="548">
        <v>0</v>
      </c>
      <c r="E17" s="548">
        <v>29</v>
      </c>
      <c r="F17" s="548">
        <v>2</v>
      </c>
      <c r="G17" s="548">
        <v>1</v>
      </c>
      <c r="H17" s="548">
        <v>1</v>
      </c>
      <c r="I17" s="548">
        <v>1</v>
      </c>
      <c r="J17" s="548">
        <v>8</v>
      </c>
      <c r="K17" s="548">
        <v>9</v>
      </c>
      <c r="L17" s="548">
        <v>2</v>
      </c>
      <c r="M17" s="515"/>
      <c r="N17" s="515"/>
      <c r="O17" s="515"/>
      <c r="P17" s="515"/>
      <c r="Q17" s="548">
        <v>4</v>
      </c>
      <c r="R17" s="548">
        <v>1</v>
      </c>
      <c r="S17" s="548">
        <v>7</v>
      </c>
      <c r="T17" s="548">
        <v>1</v>
      </c>
      <c r="U17" s="548">
        <v>0</v>
      </c>
      <c r="V17" s="548">
        <v>2</v>
      </c>
      <c r="W17" s="548">
        <v>23</v>
      </c>
      <c r="X17" s="548">
        <v>31</v>
      </c>
      <c r="Y17" s="548">
        <v>0</v>
      </c>
      <c r="Z17" s="548">
        <v>2</v>
      </c>
      <c r="AA17" s="548">
        <v>3</v>
      </c>
      <c r="AB17" s="548">
        <v>7</v>
      </c>
      <c r="AC17" s="548">
        <v>5</v>
      </c>
      <c r="AD17" s="548">
        <v>0</v>
      </c>
      <c r="AE17" s="548">
        <v>0</v>
      </c>
      <c r="AF17" s="548">
        <v>3</v>
      </c>
      <c r="AG17" s="548">
        <v>0</v>
      </c>
      <c r="AH17" s="548">
        <v>0</v>
      </c>
      <c r="AI17" s="548">
        <v>9</v>
      </c>
      <c r="AJ17" s="548">
        <v>11</v>
      </c>
      <c r="AK17" s="548">
        <v>4</v>
      </c>
      <c r="AL17" s="548">
        <v>16</v>
      </c>
      <c r="AM17" s="548">
        <v>15</v>
      </c>
      <c r="AN17" s="548">
        <v>0</v>
      </c>
      <c r="AO17" s="548">
        <v>7</v>
      </c>
      <c r="AP17" s="550">
        <v>5</v>
      </c>
      <c r="AQ17" s="744">
        <f t="shared" si="1"/>
        <v>259</v>
      </c>
      <c r="AR17" s="789">
        <v>0</v>
      </c>
      <c r="AS17" s="549">
        <v>0</v>
      </c>
      <c r="AT17" s="548">
        <v>15</v>
      </c>
      <c r="AU17" s="548">
        <v>2</v>
      </c>
      <c r="AV17" s="548">
        <v>4</v>
      </c>
      <c r="AW17" s="548">
        <v>61</v>
      </c>
      <c r="AX17" s="548">
        <v>3</v>
      </c>
      <c r="AY17" s="550">
        <v>2881</v>
      </c>
      <c r="AZ17" s="790">
        <f t="shared" si="0"/>
        <v>3225</v>
      </c>
      <c r="BA17" s="892" t="s">
        <v>446</v>
      </c>
    </row>
    <row r="18" spans="1:53" s="32" customFormat="1" ht="24" customHeight="1">
      <c r="A18" s="282" t="s">
        <v>235</v>
      </c>
      <c r="B18" s="547">
        <v>17</v>
      </c>
      <c r="C18" s="548">
        <v>0</v>
      </c>
      <c r="D18" s="548">
        <v>0</v>
      </c>
      <c r="E18" s="548">
        <v>6</v>
      </c>
      <c r="F18" s="548">
        <v>0</v>
      </c>
      <c r="G18" s="548">
        <v>0</v>
      </c>
      <c r="H18" s="548">
        <v>1</v>
      </c>
      <c r="I18" s="548">
        <v>0</v>
      </c>
      <c r="J18" s="548">
        <v>1</v>
      </c>
      <c r="K18" s="548">
        <v>0</v>
      </c>
      <c r="L18" s="548">
        <v>0</v>
      </c>
      <c r="M18" s="515"/>
      <c r="N18" s="515"/>
      <c r="O18" s="515"/>
      <c r="P18" s="515"/>
      <c r="Q18" s="548">
        <v>2</v>
      </c>
      <c r="R18" s="548">
        <v>0</v>
      </c>
      <c r="S18" s="548">
        <v>0</v>
      </c>
      <c r="T18" s="548">
        <v>0</v>
      </c>
      <c r="U18" s="548">
        <v>0</v>
      </c>
      <c r="V18" s="548">
        <v>0</v>
      </c>
      <c r="W18" s="548">
        <v>1</v>
      </c>
      <c r="X18" s="548">
        <v>0</v>
      </c>
      <c r="Y18" s="548">
        <v>0</v>
      </c>
      <c r="Z18" s="548">
        <v>1</v>
      </c>
      <c r="AA18" s="548">
        <v>0</v>
      </c>
      <c r="AB18" s="548">
        <v>2</v>
      </c>
      <c r="AC18" s="548">
        <v>1</v>
      </c>
      <c r="AD18" s="548">
        <v>0</v>
      </c>
      <c r="AE18" s="548">
        <v>0</v>
      </c>
      <c r="AF18" s="548">
        <v>0</v>
      </c>
      <c r="AG18" s="548">
        <v>0</v>
      </c>
      <c r="AH18" s="548">
        <v>0</v>
      </c>
      <c r="AI18" s="548">
        <v>1</v>
      </c>
      <c r="AJ18" s="548">
        <v>0</v>
      </c>
      <c r="AK18" s="548">
        <v>1</v>
      </c>
      <c r="AL18" s="548">
        <v>1</v>
      </c>
      <c r="AM18" s="548">
        <v>0</v>
      </c>
      <c r="AN18" s="548">
        <v>0</v>
      </c>
      <c r="AO18" s="548">
        <v>0</v>
      </c>
      <c r="AP18" s="550">
        <v>1</v>
      </c>
      <c r="AQ18" s="744">
        <f t="shared" si="1"/>
        <v>36</v>
      </c>
      <c r="AR18" s="789">
        <v>0</v>
      </c>
      <c r="AS18" s="549">
        <v>0</v>
      </c>
      <c r="AT18" s="548">
        <v>1</v>
      </c>
      <c r="AU18" s="548">
        <v>2</v>
      </c>
      <c r="AV18" s="548">
        <v>0</v>
      </c>
      <c r="AW18" s="514">
        <v>4</v>
      </c>
      <c r="AX18" s="548">
        <v>0</v>
      </c>
      <c r="AY18" s="550">
        <v>30</v>
      </c>
      <c r="AZ18" s="790">
        <f t="shared" si="0"/>
        <v>73</v>
      </c>
      <c r="BA18" s="893" t="s">
        <v>447</v>
      </c>
    </row>
    <row r="19" spans="1:53" s="32" customFormat="1" ht="24" customHeight="1">
      <c r="A19" s="282" t="s">
        <v>389</v>
      </c>
      <c r="B19" s="547">
        <v>21</v>
      </c>
      <c r="C19" s="548">
        <v>0</v>
      </c>
      <c r="D19" s="548">
        <v>0</v>
      </c>
      <c r="E19" s="548">
        <v>5</v>
      </c>
      <c r="F19" s="548">
        <v>0</v>
      </c>
      <c r="G19" s="548">
        <v>0</v>
      </c>
      <c r="H19" s="548">
        <v>0</v>
      </c>
      <c r="I19" s="548">
        <v>0</v>
      </c>
      <c r="J19" s="548">
        <v>1</v>
      </c>
      <c r="K19" s="548">
        <v>0</v>
      </c>
      <c r="L19" s="548">
        <v>0</v>
      </c>
      <c r="M19" s="515"/>
      <c r="N19" s="515"/>
      <c r="O19" s="515"/>
      <c r="P19" s="515"/>
      <c r="Q19" s="548">
        <v>0</v>
      </c>
      <c r="R19" s="548">
        <v>0</v>
      </c>
      <c r="S19" s="548">
        <v>2</v>
      </c>
      <c r="T19" s="548">
        <v>0</v>
      </c>
      <c r="U19" s="548">
        <v>0</v>
      </c>
      <c r="V19" s="548">
        <v>3</v>
      </c>
      <c r="W19" s="548">
        <v>23</v>
      </c>
      <c r="X19" s="548">
        <v>3</v>
      </c>
      <c r="Y19" s="548">
        <v>0</v>
      </c>
      <c r="Z19" s="548">
        <v>0</v>
      </c>
      <c r="AA19" s="548">
        <v>0</v>
      </c>
      <c r="AB19" s="548">
        <v>0</v>
      </c>
      <c r="AC19" s="548">
        <v>2</v>
      </c>
      <c r="AD19" s="548">
        <v>0</v>
      </c>
      <c r="AE19" s="548">
        <v>0</v>
      </c>
      <c r="AF19" s="548">
        <v>0</v>
      </c>
      <c r="AG19" s="548">
        <v>0</v>
      </c>
      <c r="AH19" s="548">
        <v>0</v>
      </c>
      <c r="AI19" s="548">
        <v>4</v>
      </c>
      <c r="AJ19" s="548">
        <v>5</v>
      </c>
      <c r="AK19" s="548">
        <v>0</v>
      </c>
      <c r="AL19" s="548">
        <v>0</v>
      </c>
      <c r="AM19" s="548">
        <v>0</v>
      </c>
      <c r="AN19" s="548">
        <v>0</v>
      </c>
      <c r="AO19" s="548">
        <v>0</v>
      </c>
      <c r="AP19" s="550">
        <v>0</v>
      </c>
      <c r="AQ19" s="744">
        <f t="shared" si="1"/>
        <v>69</v>
      </c>
      <c r="AR19" s="789">
        <v>0</v>
      </c>
      <c r="AS19" s="549">
        <v>0</v>
      </c>
      <c r="AT19" s="548">
        <v>1</v>
      </c>
      <c r="AU19" s="548">
        <v>0</v>
      </c>
      <c r="AV19" s="548">
        <v>0</v>
      </c>
      <c r="AW19" s="548">
        <v>10</v>
      </c>
      <c r="AX19" s="548">
        <v>0</v>
      </c>
      <c r="AY19" s="584">
        <v>4</v>
      </c>
      <c r="AZ19" s="790">
        <f t="shared" si="0"/>
        <v>84</v>
      </c>
      <c r="BA19" s="893" t="s">
        <v>447</v>
      </c>
    </row>
    <row r="20" spans="1:53" s="32" customFormat="1" ht="24" customHeight="1">
      <c r="A20" s="282" t="s">
        <v>234</v>
      </c>
      <c r="B20" s="791">
        <v>21</v>
      </c>
      <c r="C20" s="792">
        <v>0</v>
      </c>
      <c r="D20" s="792">
        <v>0</v>
      </c>
      <c r="E20" s="792">
        <v>6</v>
      </c>
      <c r="F20" s="792">
        <v>0</v>
      </c>
      <c r="G20" s="792">
        <v>0</v>
      </c>
      <c r="H20" s="792">
        <v>3</v>
      </c>
      <c r="I20" s="792">
        <v>0</v>
      </c>
      <c r="J20" s="792">
        <v>2</v>
      </c>
      <c r="K20" s="792">
        <v>1</v>
      </c>
      <c r="L20" s="792">
        <v>0</v>
      </c>
      <c r="M20" s="785"/>
      <c r="N20" s="785"/>
      <c r="O20" s="785"/>
      <c r="P20" s="785"/>
      <c r="Q20" s="792">
        <v>3</v>
      </c>
      <c r="R20" s="792">
        <v>0</v>
      </c>
      <c r="S20" s="792">
        <v>3</v>
      </c>
      <c r="T20" s="792">
        <v>0</v>
      </c>
      <c r="U20" s="792">
        <v>0</v>
      </c>
      <c r="V20" s="792">
        <v>1</v>
      </c>
      <c r="W20" s="792">
        <v>8</v>
      </c>
      <c r="X20" s="792">
        <v>9</v>
      </c>
      <c r="Y20" s="792">
        <v>0</v>
      </c>
      <c r="Z20" s="792">
        <v>1</v>
      </c>
      <c r="AA20" s="792">
        <v>0</v>
      </c>
      <c r="AB20" s="792">
        <v>1</v>
      </c>
      <c r="AC20" s="792">
        <v>1</v>
      </c>
      <c r="AD20" s="792">
        <v>0</v>
      </c>
      <c r="AE20" s="792">
        <v>1</v>
      </c>
      <c r="AF20" s="792">
        <v>0</v>
      </c>
      <c r="AG20" s="792">
        <v>0</v>
      </c>
      <c r="AH20" s="792">
        <v>0</v>
      </c>
      <c r="AI20" s="792">
        <v>2</v>
      </c>
      <c r="AJ20" s="792">
        <v>4</v>
      </c>
      <c r="AK20" s="792">
        <v>0</v>
      </c>
      <c r="AL20" s="792">
        <v>0</v>
      </c>
      <c r="AM20" s="792">
        <v>0</v>
      </c>
      <c r="AN20" s="792">
        <v>1</v>
      </c>
      <c r="AO20" s="792">
        <v>0</v>
      </c>
      <c r="AP20" s="793">
        <v>2</v>
      </c>
      <c r="AQ20" s="744">
        <f t="shared" si="1"/>
        <v>70</v>
      </c>
      <c r="AR20" s="753">
        <v>0</v>
      </c>
      <c r="AS20" s="794">
        <v>0</v>
      </c>
      <c r="AT20" s="792">
        <v>2</v>
      </c>
      <c r="AU20" s="792">
        <v>0</v>
      </c>
      <c r="AV20" s="792">
        <v>0</v>
      </c>
      <c r="AW20" s="792">
        <v>4</v>
      </c>
      <c r="AX20" s="792">
        <v>1</v>
      </c>
      <c r="AY20" s="793">
        <v>17</v>
      </c>
      <c r="AZ20" s="795">
        <f t="shared" si="0"/>
        <v>94</v>
      </c>
      <c r="BA20" s="893" t="s">
        <v>447</v>
      </c>
    </row>
    <row r="21" spans="1:53" s="32" customFormat="1" ht="24" customHeight="1">
      <c r="A21" s="282" t="s">
        <v>390</v>
      </c>
      <c r="B21" s="537">
        <v>78</v>
      </c>
      <c r="C21" s="776"/>
      <c r="D21" s="776"/>
      <c r="E21" s="538">
        <v>55</v>
      </c>
      <c r="F21" s="538">
        <v>1</v>
      </c>
      <c r="G21" s="538">
        <v>2</v>
      </c>
      <c r="H21" s="538">
        <v>9</v>
      </c>
      <c r="I21" s="538">
        <v>1</v>
      </c>
      <c r="J21" s="538">
        <v>9</v>
      </c>
      <c r="K21" s="538">
        <v>52</v>
      </c>
      <c r="L21" s="538">
        <v>8</v>
      </c>
      <c r="M21" s="538">
        <v>10</v>
      </c>
      <c r="N21" s="538">
        <v>4</v>
      </c>
      <c r="O21" s="538">
        <v>4</v>
      </c>
      <c r="P21" s="538">
        <v>11</v>
      </c>
      <c r="Q21" s="515"/>
      <c r="R21" s="515"/>
      <c r="S21" s="515"/>
      <c r="T21" s="515"/>
      <c r="U21" s="515"/>
      <c r="V21" s="538">
        <v>33</v>
      </c>
      <c r="W21" s="538">
        <v>38</v>
      </c>
      <c r="X21" s="538">
        <v>43</v>
      </c>
      <c r="Y21" s="538">
        <v>1</v>
      </c>
      <c r="Z21" s="538">
        <v>14</v>
      </c>
      <c r="AA21" s="538">
        <v>12</v>
      </c>
      <c r="AB21" s="538">
        <v>51</v>
      </c>
      <c r="AC21" s="538">
        <v>58</v>
      </c>
      <c r="AD21" s="538">
        <v>6</v>
      </c>
      <c r="AE21" s="538">
        <v>1</v>
      </c>
      <c r="AF21" s="538">
        <v>7</v>
      </c>
      <c r="AG21" s="538">
        <v>1</v>
      </c>
      <c r="AH21" s="538"/>
      <c r="AI21" s="538">
        <v>44</v>
      </c>
      <c r="AJ21" s="538">
        <v>21</v>
      </c>
      <c r="AK21" s="538">
        <v>42</v>
      </c>
      <c r="AL21" s="538">
        <v>84</v>
      </c>
      <c r="AM21" s="538">
        <v>29</v>
      </c>
      <c r="AN21" s="538">
        <v>5</v>
      </c>
      <c r="AO21" s="538">
        <v>11</v>
      </c>
      <c r="AP21" s="727">
        <v>7</v>
      </c>
      <c r="AQ21" s="744">
        <f t="shared" si="1"/>
        <v>752</v>
      </c>
      <c r="AR21" s="778"/>
      <c r="AS21" s="538">
        <v>2</v>
      </c>
      <c r="AT21" s="538">
        <v>70</v>
      </c>
      <c r="AU21" s="538">
        <v>43</v>
      </c>
      <c r="AV21" s="551">
        <v>21</v>
      </c>
      <c r="AW21" s="538">
        <v>179</v>
      </c>
      <c r="AX21" s="552">
        <v>1</v>
      </c>
      <c r="AY21" s="541">
        <v>1</v>
      </c>
      <c r="AZ21" s="783">
        <f t="shared" si="0"/>
        <v>1069</v>
      </c>
      <c r="BA21" s="768"/>
    </row>
    <row r="22" spans="1:53" s="32" customFormat="1" ht="24" customHeight="1">
      <c r="A22" s="282" t="s">
        <v>209</v>
      </c>
      <c r="B22" s="554">
        <v>10</v>
      </c>
      <c r="C22" s="776"/>
      <c r="D22" s="776"/>
      <c r="E22" s="555">
        <v>5</v>
      </c>
      <c r="F22" s="555">
        <v>2</v>
      </c>
      <c r="G22" s="555"/>
      <c r="H22" s="776"/>
      <c r="I22" s="555"/>
      <c r="J22" s="776">
        <v>1</v>
      </c>
      <c r="K22" s="555">
        <v>6</v>
      </c>
      <c r="L22" s="776"/>
      <c r="M22" s="555">
        <v>3</v>
      </c>
      <c r="N22" s="555"/>
      <c r="O22" s="776"/>
      <c r="P22" s="555"/>
      <c r="Q22" s="515"/>
      <c r="R22" s="515"/>
      <c r="S22" s="515"/>
      <c r="T22" s="515"/>
      <c r="U22" s="515"/>
      <c r="V22" s="555">
        <v>5</v>
      </c>
      <c r="W22" s="555">
        <v>1</v>
      </c>
      <c r="X22" s="555">
        <v>2</v>
      </c>
      <c r="Y22" s="555">
        <v>1</v>
      </c>
      <c r="Z22" s="776">
        <v>2</v>
      </c>
      <c r="AA22" s="555">
        <v>1</v>
      </c>
      <c r="AB22" s="555">
        <v>5</v>
      </c>
      <c r="AC22" s="555">
        <v>6</v>
      </c>
      <c r="AD22" s="555"/>
      <c r="AE22" s="555"/>
      <c r="AF22" s="555">
        <v>1</v>
      </c>
      <c r="AG22" s="776"/>
      <c r="AH22" s="776"/>
      <c r="AI22" s="555">
        <v>4</v>
      </c>
      <c r="AJ22" s="555">
        <v>1</v>
      </c>
      <c r="AK22" s="555">
        <v>2</v>
      </c>
      <c r="AL22" s="555">
        <v>6</v>
      </c>
      <c r="AM22" s="776">
        <v>3</v>
      </c>
      <c r="AN22" s="776"/>
      <c r="AO22" s="555">
        <v>2</v>
      </c>
      <c r="AP22" s="796"/>
      <c r="AQ22" s="744">
        <f t="shared" si="1"/>
        <v>69</v>
      </c>
      <c r="AR22" s="778"/>
      <c r="AS22" s="538"/>
      <c r="AT22" s="555">
        <v>13</v>
      </c>
      <c r="AU22" s="555">
        <v>1</v>
      </c>
      <c r="AV22" s="556">
        <v>1</v>
      </c>
      <c r="AW22" s="555">
        <v>5</v>
      </c>
      <c r="AX22" s="557"/>
      <c r="AY22" s="584">
        <v>4</v>
      </c>
      <c r="AZ22" s="797">
        <f t="shared" si="0"/>
        <v>93</v>
      </c>
      <c r="BA22" s="768"/>
    </row>
    <row r="23" spans="1:53" s="32" customFormat="1" ht="24" customHeight="1">
      <c r="A23" s="282" t="s">
        <v>211</v>
      </c>
      <c r="B23" s="798">
        <v>38</v>
      </c>
      <c r="C23" s="776">
        <v>0</v>
      </c>
      <c r="D23" s="776">
        <v>0</v>
      </c>
      <c r="E23" s="558">
        <v>17</v>
      </c>
      <c r="F23" s="558">
        <v>2</v>
      </c>
      <c r="G23" s="558">
        <v>0</v>
      </c>
      <c r="H23" s="558">
        <v>2</v>
      </c>
      <c r="I23" s="558">
        <v>0</v>
      </c>
      <c r="J23" s="776">
        <v>0</v>
      </c>
      <c r="K23" s="558">
        <v>21</v>
      </c>
      <c r="L23" s="558">
        <v>2</v>
      </c>
      <c r="M23" s="558">
        <v>0</v>
      </c>
      <c r="N23" s="558">
        <v>1</v>
      </c>
      <c r="O23" s="558">
        <v>1</v>
      </c>
      <c r="P23" s="558">
        <v>3</v>
      </c>
      <c r="Q23" s="515"/>
      <c r="R23" s="515"/>
      <c r="S23" s="515"/>
      <c r="T23" s="515"/>
      <c r="U23" s="515"/>
      <c r="V23" s="558">
        <v>12</v>
      </c>
      <c r="W23" s="558">
        <v>16</v>
      </c>
      <c r="X23" s="558">
        <v>26</v>
      </c>
      <c r="Y23" s="776">
        <v>2</v>
      </c>
      <c r="Z23" s="558">
        <v>2</v>
      </c>
      <c r="AA23" s="558">
        <v>10</v>
      </c>
      <c r="AB23" s="558">
        <v>22</v>
      </c>
      <c r="AC23" s="558">
        <v>22</v>
      </c>
      <c r="AD23" s="558">
        <v>0</v>
      </c>
      <c r="AE23" s="558">
        <v>0</v>
      </c>
      <c r="AF23" s="558">
        <v>8</v>
      </c>
      <c r="AG23" s="776">
        <v>0</v>
      </c>
      <c r="AH23" s="776">
        <v>0</v>
      </c>
      <c r="AI23" s="558">
        <v>11</v>
      </c>
      <c r="AJ23" s="558">
        <v>6</v>
      </c>
      <c r="AK23" s="558">
        <v>10</v>
      </c>
      <c r="AL23" s="558">
        <v>49</v>
      </c>
      <c r="AM23" s="558">
        <v>3</v>
      </c>
      <c r="AN23" s="558">
        <v>0</v>
      </c>
      <c r="AO23" s="558">
        <v>6</v>
      </c>
      <c r="AP23" s="799">
        <v>1</v>
      </c>
      <c r="AQ23" s="744">
        <f t="shared" si="1"/>
        <v>293</v>
      </c>
      <c r="AR23" s="778">
        <v>0</v>
      </c>
      <c r="AS23" s="538">
        <v>5</v>
      </c>
      <c r="AT23" s="558">
        <v>29</v>
      </c>
      <c r="AU23" s="558">
        <v>15</v>
      </c>
      <c r="AV23" s="559">
        <v>7</v>
      </c>
      <c r="AW23" s="558">
        <v>48</v>
      </c>
      <c r="AX23" s="560">
        <v>2</v>
      </c>
      <c r="AY23" s="800">
        <v>0</v>
      </c>
      <c r="AZ23" s="801">
        <f t="shared" si="0"/>
        <v>399</v>
      </c>
      <c r="BA23" s="768"/>
    </row>
    <row r="24" spans="1:53" s="32" customFormat="1" ht="24" customHeight="1">
      <c r="A24" s="282" t="s">
        <v>261</v>
      </c>
      <c r="B24" s="798">
        <v>23</v>
      </c>
      <c r="C24" s="776"/>
      <c r="D24" s="776"/>
      <c r="E24" s="558">
        <v>7</v>
      </c>
      <c r="F24" s="776">
        <v>1</v>
      </c>
      <c r="G24" s="776"/>
      <c r="H24" s="776">
        <v>1</v>
      </c>
      <c r="I24" s="776"/>
      <c r="J24" s="776">
        <v>1</v>
      </c>
      <c r="K24" s="558">
        <v>7</v>
      </c>
      <c r="L24" s="776"/>
      <c r="M24" s="776">
        <v>1</v>
      </c>
      <c r="N24" s="776"/>
      <c r="O24" s="558"/>
      <c r="P24" s="776"/>
      <c r="Q24" s="515"/>
      <c r="R24" s="515"/>
      <c r="S24" s="515"/>
      <c r="T24" s="515"/>
      <c r="U24" s="515"/>
      <c r="V24" s="558">
        <v>8</v>
      </c>
      <c r="W24" s="558">
        <v>2</v>
      </c>
      <c r="X24" s="558">
        <v>3</v>
      </c>
      <c r="Y24" s="776"/>
      <c r="Z24" s="558"/>
      <c r="AA24" s="776"/>
      <c r="AB24" s="776">
        <v>4</v>
      </c>
      <c r="AC24" s="776">
        <v>3</v>
      </c>
      <c r="AD24" s="776"/>
      <c r="AE24" s="776"/>
      <c r="AF24" s="776">
        <v>2</v>
      </c>
      <c r="AG24" s="776"/>
      <c r="AH24" s="776"/>
      <c r="AI24" s="776">
        <v>4</v>
      </c>
      <c r="AJ24" s="776">
        <v>4</v>
      </c>
      <c r="AK24" s="776">
        <v>3</v>
      </c>
      <c r="AL24" s="558">
        <v>10</v>
      </c>
      <c r="AM24" s="776"/>
      <c r="AN24" s="776"/>
      <c r="AO24" s="558">
        <v>3</v>
      </c>
      <c r="AP24" s="799"/>
      <c r="AQ24" s="744">
        <f t="shared" si="1"/>
        <v>87</v>
      </c>
      <c r="AR24" s="778"/>
      <c r="AS24" s="538">
        <v>2</v>
      </c>
      <c r="AT24" s="514">
        <v>5</v>
      </c>
      <c r="AU24" s="558">
        <v>2</v>
      </c>
      <c r="AV24" s="514">
        <v>1</v>
      </c>
      <c r="AW24" s="558">
        <v>2</v>
      </c>
      <c r="AX24" s="514"/>
      <c r="AY24" s="584">
        <v>3</v>
      </c>
      <c r="AZ24" s="801">
        <f t="shared" si="0"/>
        <v>102</v>
      </c>
      <c r="BA24" s="768"/>
    </row>
    <row r="25" spans="1:53" s="32" customFormat="1" ht="24" customHeight="1">
      <c r="A25" s="282" t="s">
        <v>430</v>
      </c>
      <c r="B25" s="543">
        <v>0</v>
      </c>
      <c r="C25" s="540">
        <v>0</v>
      </c>
      <c r="D25" s="540">
        <v>0</v>
      </c>
      <c r="E25" s="802">
        <v>0</v>
      </c>
      <c r="F25" s="802">
        <v>0</v>
      </c>
      <c r="G25" s="802">
        <v>0</v>
      </c>
      <c r="H25" s="802">
        <v>0</v>
      </c>
      <c r="I25" s="802">
        <v>0</v>
      </c>
      <c r="J25" s="802">
        <v>0</v>
      </c>
      <c r="K25" s="802">
        <v>0</v>
      </c>
      <c r="L25" s="802">
        <v>0</v>
      </c>
      <c r="M25" s="802">
        <v>0</v>
      </c>
      <c r="N25" s="802">
        <v>0</v>
      </c>
      <c r="O25" s="802">
        <v>0</v>
      </c>
      <c r="P25" s="802">
        <v>0</v>
      </c>
      <c r="Q25" s="563"/>
      <c r="R25" s="803"/>
      <c r="S25" s="803"/>
      <c r="T25" s="803"/>
      <c r="U25" s="803"/>
      <c r="V25" s="802">
        <v>0</v>
      </c>
      <c r="W25" s="802">
        <v>0</v>
      </c>
      <c r="X25" s="802">
        <v>0</v>
      </c>
      <c r="Y25" s="802">
        <v>0</v>
      </c>
      <c r="Z25" s="802">
        <v>0</v>
      </c>
      <c r="AA25" s="802">
        <v>0</v>
      </c>
      <c r="AB25" s="802">
        <v>0</v>
      </c>
      <c r="AC25" s="802">
        <v>0</v>
      </c>
      <c r="AD25" s="802">
        <v>0</v>
      </c>
      <c r="AE25" s="802">
        <v>0</v>
      </c>
      <c r="AF25" s="542">
        <v>0</v>
      </c>
      <c r="AG25" s="542">
        <v>0</v>
      </c>
      <c r="AH25" s="802">
        <v>0</v>
      </c>
      <c r="AI25" s="802">
        <v>0</v>
      </c>
      <c r="AJ25" s="802">
        <v>0</v>
      </c>
      <c r="AK25" s="802">
        <v>0</v>
      </c>
      <c r="AL25" s="802">
        <v>0</v>
      </c>
      <c r="AM25" s="802">
        <v>0</v>
      </c>
      <c r="AN25" s="802">
        <v>0</v>
      </c>
      <c r="AO25" s="802">
        <v>0</v>
      </c>
      <c r="AP25" s="546">
        <v>0</v>
      </c>
      <c r="AQ25" s="744">
        <f t="shared" si="1"/>
        <v>0</v>
      </c>
      <c r="AR25" s="786">
        <v>0</v>
      </c>
      <c r="AS25" s="802">
        <v>0</v>
      </c>
      <c r="AT25" s="542">
        <v>0</v>
      </c>
      <c r="AU25" s="542">
        <v>0</v>
      </c>
      <c r="AV25" s="544">
        <v>0</v>
      </c>
      <c r="AW25" s="542">
        <v>0</v>
      </c>
      <c r="AX25" s="545">
        <v>0</v>
      </c>
      <c r="AY25" s="546">
        <v>0</v>
      </c>
      <c r="AZ25" s="787">
        <f t="shared" si="0"/>
        <v>0</v>
      </c>
      <c r="BA25" s="804"/>
    </row>
    <row r="26" spans="1:53" s="32" customFormat="1" ht="24" customHeight="1">
      <c r="A26" s="282" t="s">
        <v>212</v>
      </c>
      <c r="B26" s="564">
        <v>127</v>
      </c>
      <c r="C26" s="802"/>
      <c r="D26" s="802"/>
      <c r="E26" s="539">
        <v>46</v>
      </c>
      <c r="F26" s="539">
        <v>10</v>
      </c>
      <c r="G26" s="539">
        <v>6</v>
      </c>
      <c r="H26" s="539">
        <v>5</v>
      </c>
      <c r="I26" s="539"/>
      <c r="J26" s="539">
        <v>7</v>
      </c>
      <c r="K26" s="539">
        <v>38</v>
      </c>
      <c r="L26" s="539">
        <v>2</v>
      </c>
      <c r="M26" s="539">
        <v>13</v>
      </c>
      <c r="N26" s="539"/>
      <c r="O26" s="539">
        <v>7</v>
      </c>
      <c r="P26" s="539">
        <v>6</v>
      </c>
      <c r="Q26" s="539">
        <v>27</v>
      </c>
      <c r="R26" s="539"/>
      <c r="S26" s="539">
        <v>4</v>
      </c>
      <c r="T26" s="539"/>
      <c r="U26" s="565"/>
      <c r="V26" s="517"/>
      <c r="W26" s="539">
        <v>87</v>
      </c>
      <c r="X26" s="539">
        <v>34</v>
      </c>
      <c r="Y26" s="539">
        <v>2</v>
      </c>
      <c r="Z26" s="539">
        <v>15</v>
      </c>
      <c r="AA26" s="539">
        <v>2</v>
      </c>
      <c r="AB26" s="539">
        <v>29</v>
      </c>
      <c r="AC26" s="539">
        <v>81</v>
      </c>
      <c r="AD26" s="539">
        <v>6</v>
      </c>
      <c r="AE26" s="539">
        <v>2</v>
      </c>
      <c r="AF26" s="539">
        <v>4</v>
      </c>
      <c r="AG26" s="539"/>
      <c r="AH26" s="539"/>
      <c r="AI26" s="539">
        <v>88</v>
      </c>
      <c r="AJ26" s="539">
        <v>17</v>
      </c>
      <c r="AK26" s="539">
        <v>15</v>
      </c>
      <c r="AL26" s="539">
        <v>60</v>
      </c>
      <c r="AM26" s="539">
        <v>17</v>
      </c>
      <c r="AN26" s="539">
        <v>48</v>
      </c>
      <c r="AO26" s="539">
        <v>27</v>
      </c>
      <c r="AP26" s="541">
        <v>15</v>
      </c>
      <c r="AQ26" s="744">
        <f t="shared" si="1"/>
        <v>847</v>
      </c>
      <c r="AR26" s="789"/>
      <c r="AS26" s="539">
        <v>5</v>
      </c>
      <c r="AT26" s="539">
        <v>105</v>
      </c>
      <c r="AU26" s="539">
        <v>60</v>
      </c>
      <c r="AV26" s="566"/>
      <c r="AW26" s="539">
        <v>256</v>
      </c>
      <c r="AX26" s="553">
        <v>86</v>
      </c>
      <c r="AY26" s="541"/>
      <c r="AZ26" s="783">
        <f t="shared" si="0"/>
        <v>1359</v>
      </c>
      <c r="BA26" s="748"/>
    </row>
    <row r="27" spans="1:53" s="32" customFormat="1" ht="24" customHeight="1">
      <c r="A27" s="282" t="s">
        <v>213</v>
      </c>
      <c r="B27" s="564">
        <v>39</v>
      </c>
      <c r="C27" s="805">
        <v>0</v>
      </c>
      <c r="D27" s="805">
        <v>0</v>
      </c>
      <c r="E27" s="539">
        <v>21</v>
      </c>
      <c r="F27" s="539">
        <v>1</v>
      </c>
      <c r="G27" s="539">
        <v>2</v>
      </c>
      <c r="H27" s="539">
        <v>3</v>
      </c>
      <c r="I27" s="539">
        <v>0</v>
      </c>
      <c r="J27" s="539">
        <v>3</v>
      </c>
      <c r="K27" s="539">
        <v>27</v>
      </c>
      <c r="L27" s="539">
        <v>2</v>
      </c>
      <c r="M27" s="539">
        <v>3</v>
      </c>
      <c r="N27" s="539">
        <v>1</v>
      </c>
      <c r="O27" s="539">
        <v>3</v>
      </c>
      <c r="P27" s="539">
        <v>3</v>
      </c>
      <c r="Q27" s="539">
        <v>16</v>
      </c>
      <c r="R27" s="539">
        <v>0</v>
      </c>
      <c r="S27" s="539">
        <v>3</v>
      </c>
      <c r="T27" s="539">
        <v>1</v>
      </c>
      <c r="U27" s="539">
        <v>0</v>
      </c>
      <c r="V27" s="539">
        <v>15</v>
      </c>
      <c r="W27" s="517"/>
      <c r="X27" s="539">
        <v>17</v>
      </c>
      <c r="Y27" s="539">
        <v>1</v>
      </c>
      <c r="Z27" s="539">
        <v>4</v>
      </c>
      <c r="AA27" s="539">
        <v>3</v>
      </c>
      <c r="AB27" s="539">
        <v>19</v>
      </c>
      <c r="AC27" s="539">
        <v>10</v>
      </c>
      <c r="AD27" s="539">
        <v>2</v>
      </c>
      <c r="AE27" s="539">
        <v>3</v>
      </c>
      <c r="AF27" s="539">
        <v>1</v>
      </c>
      <c r="AG27" s="539">
        <v>0</v>
      </c>
      <c r="AH27" s="539">
        <v>0</v>
      </c>
      <c r="AI27" s="539">
        <v>25</v>
      </c>
      <c r="AJ27" s="539">
        <v>8</v>
      </c>
      <c r="AK27" s="539">
        <v>10</v>
      </c>
      <c r="AL27" s="539">
        <v>18</v>
      </c>
      <c r="AM27" s="539">
        <v>1</v>
      </c>
      <c r="AN27" s="539">
        <v>1</v>
      </c>
      <c r="AO27" s="539">
        <v>4</v>
      </c>
      <c r="AP27" s="541">
        <v>3</v>
      </c>
      <c r="AQ27" s="744">
        <f t="shared" si="1"/>
        <v>273</v>
      </c>
      <c r="AR27" s="789">
        <v>0</v>
      </c>
      <c r="AS27" s="539">
        <v>1</v>
      </c>
      <c r="AT27" s="539">
        <v>13</v>
      </c>
      <c r="AU27" s="539">
        <v>2</v>
      </c>
      <c r="AV27" s="566">
        <v>5</v>
      </c>
      <c r="AW27" s="539">
        <v>49</v>
      </c>
      <c r="AX27" s="553">
        <v>2</v>
      </c>
      <c r="AY27" s="541">
        <v>0</v>
      </c>
      <c r="AZ27" s="783">
        <f t="shared" si="0"/>
        <v>345</v>
      </c>
      <c r="BA27" s="748"/>
    </row>
    <row r="28" spans="1:53" s="32" customFormat="1" ht="24" customHeight="1">
      <c r="A28" s="282" t="s">
        <v>214</v>
      </c>
      <c r="B28" s="806">
        <v>55</v>
      </c>
      <c r="C28" s="807">
        <v>0</v>
      </c>
      <c r="D28" s="807">
        <v>0</v>
      </c>
      <c r="E28" s="567">
        <v>116</v>
      </c>
      <c r="F28" s="567">
        <v>2</v>
      </c>
      <c r="G28" s="567">
        <v>2</v>
      </c>
      <c r="H28" s="567">
        <v>5</v>
      </c>
      <c r="I28" s="567">
        <v>0</v>
      </c>
      <c r="J28" s="567">
        <v>2</v>
      </c>
      <c r="K28" s="567">
        <v>18</v>
      </c>
      <c r="L28" s="567">
        <v>3</v>
      </c>
      <c r="M28" s="567">
        <v>13</v>
      </c>
      <c r="N28" s="567">
        <v>3</v>
      </c>
      <c r="O28" s="567">
        <v>3</v>
      </c>
      <c r="P28" s="567">
        <v>7</v>
      </c>
      <c r="Q28" s="567">
        <v>9</v>
      </c>
      <c r="R28" s="567">
        <v>1</v>
      </c>
      <c r="S28" s="567">
        <v>7</v>
      </c>
      <c r="T28" s="567">
        <v>0</v>
      </c>
      <c r="U28" s="567">
        <v>0</v>
      </c>
      <c r="V28" s="567">
        <v>10</v>
      </c>
      <c r="W28" s="567">
        <v>27</v>
      </c>
      <c r="X28" s="517"/>
      <c r="Y28" s="517"/>
      <c r="Z28" s="567">
        <v>11</v>
      </c>
      <c r="AA28" s="567">
        <v>4</v>
      </c>
      <c r="AB28" s="567">
        <v>14</v>
      </c>
      <c r="AC28" s="567">
        <v>4</v>
      </c>
      <c r="AD28" s="567">
        <v>1</v>
      </c>
      <c r="AE28" s="567">
        <v>0</v>
      </c>
      <c r="AF28" s="567">
        <v>19</v>
      </c>
      <c r="AG28" s="567">
        <v>0</v>
      </c>
      <c r="AH28" s="567">
        <v>0</v>
      </c>
      <c r="AI28" s="567">
        <v>33</v>
      </c>
      <c r="AJ28" s="567">
        <v>13</v>
      </c>
      <c r="AK28" s="567">
        <v>6</v>
      </c>
      <c r="AL28" s="567">
        <v>17</v>
      </c>
      <c r="AM28" s="567">
        <v>12</v>
      </c>
      <c r="AN28" s="567">
        <v>1</v>
      </c>
      <c r="AO28" s="567">
        <v>4</v>
      </c>
      <c r="AP28" s="800">
        <v>7</v>
      </c>
      <c r="AQ28" s="744">
        <f t="shared" si="1"/>
        <v>429</v>
      </c>
      <c r="AR28" s="789">
        <v>0</v>
      </c>
      <c r="AS28" s="567">
        <v>0</v>
      </c>
      <c r="AT28" s="567">
        <v>19</v>
      </c>
      <c r="AU28" s="567">
        <v>17</v>
      </c>
      <c r="AV28" s="568">
        <v>2</v>
      </c>
      <c r="AW28" s="567">
        <v>104</v>
      </c>
      <c r="AX28" s="561">
        <v>4</v>
      </c>
      <c r="AY28" s="800">
        <v>43</v>
      </c>
      <c r="AZ28" s="808">
        <f t="shared" si="0"/>
        <v>618</v>
      </c>
      <c r="BA28" s="748"/>
    </row>
    <row r="29" spans="1:53" s="32" customFormat="1" ht="24" customHeight="1">
      <c r="A29" s="282" t="s">
        <v>215</v>
      </c>
      <c r="B29" s="806">
        <v>4</v>
      </c>
      <c r="C29" s="802"/>
      <c r="D29" s="802"/>
      <c r="E29" s="567">
        <v>9</v>
      </c>
      <c r="F29" s="802"/>
      <c r="G29" s="567"/>
      <c r="H29" s="567"/>
      <c r="I29" s="565"/>
      <c r="J29" s="565"/>
      <c r="K29" s="565"/>
      <c r="L29" s="565"/>
      <c r="M29" s="567"/>
      <c r="N29" s="567"/>
      <c r="O29" s="565"/>
      <c r="P29" s="567"/>
      <c r="Q29" s="565"/>
      <c r="R29" s="565"/>
      <c r="S29" s="565"/>
      <c r="T29" s="565"/>
      <c r="U29" s="565"/>
      <c r="V29" s="567"/>
      <c r="W29" s="565"/>
      <c r="X29" s="517"/>
      <c r="Y29" s="517"/>
      <c r="Z29" s="567"/>
      <c r="AA29" s="567">
        <v>2</v>
      </c>
      <c r="AB29" s="567"/>
      <c r="AC29" s="565"/>
      <c r="AD29" s="565"/>
      <c r="AE29" s="565"/>
      <c r="AF29" s="567">
        <v>4</v>
      </c>
      <c r="AG29" s="565"/>
      <c r="AH29" s="565"/>
      <c r="AI29" s="565">
        <v>3</v>
      </c>
      <c r="AJ29" s="567"/>
      <c r="AK29" s="565">
        <v>1</v>
      </c>
      <c r="AL29" s="567">
        <v>1</v>
      </c>
      <c r="AM29" s="565"/>
      <c r="AN29" s="565"/>
      <c r="AO29" s="565"/>
      <c r="AP29" s="800"/>
      <c r="AQ29" s="744">
        <f t="shared" si="1"/>
        <v>24</v>
      </c>
      <c r="AR29" s="789"/>
      <c r="AS29" s="567"/>
      <c r="AT29" s="567">
        <v>2</v>
      </c>
      <c r="AU29" s="567">
        <v>1</v>
      </c>
      <c r="AV29" s="567"/>
      <c r="AW29" s="567">
        <v>1</v>
      </c>
      <c r="AX29" s="561"/>
      <c r="AY29" s="800"/>
      <c r="AZ29" s="783">
        <f t="shared" si="0"/>
        <v>28</v>
      </c>
      <c r="BA29" s="748"/>
    </row>
    <row r="30" spans="1:53" s="32" customFormat="1" ht="24" customHeight="1">
      <c r="A30" s="282" t="s">
        <v>216</v>
      </c>
      <c r="B30" s="806">
        <v>69</v>
      </c>
      <c r="C30" s="807">
        <v>0</v>
      </c>
      <c r="D30" s="807">
        <v>0</v>
      </c>
      <c r="E30" s="567">
        <v>27</v>
      </c>
      <c r="F30" s="567">
        <v>4</v>
      </c>
      <c r="G30" s="567">
        <v>1</v>
      </c>
      <c r="H30" s="567">
        <v>10</v>
      </c>
      <c r="I30" s="567">
        <v>1</v>
      </c>
      <c r="J30" s="567">
        <v>4</v>
      </c>
      <c r="K30" s="567">
        <v>42</v>
      </c>
      <c r="L30" s="567">
        <v>0</v>
      </c>
      <c r="M30" s="567">
        <v>14</v>
      </c>
      <c r="N30" s="567">
        <v>2</v>
      </c>
      <c r="O30" s="567">
        <v>4</v>
      </c>
      <c r="P30" s="567">
        <v>2</v>
      </c>
      <c r="Q30" s="567">
        <v>20</v>
      </c>
      <c r="R30" s="567">
        <v>0</v>
      </c>
      <c r="S30" s="567">
        <v>0</v>
      </c>
      <c r="T30" s="567">
        <v>1</v>
      </c>
      <c r="U30" s="567">
        <v>0</v>
      </c>
      <c r="V30" s="567">
        <v>16</v>
      </c>
      <c r="W30" s="567">
        <v>53</v>
      </c>
      <c r="X30" s="567">
        <v>18</v>
      </c>
      <c r="Y30" s="567">
        <v>0</v>
      </c>
      <c r="Z30" s="517">
        <v>0</v>
      </c>
      <c r="AA30" s="567">
        <v>10</v>
      </c>
      <c r="AB30" s="567">
        <v>21</v>
      </c>
      <c r="AC30" s="567">
        <v>27</v>
      </c>
      <c r="AD30" s="567">
        <v>1</v>
      </c>
      <c r="AE30" s="567">
        <v>3</v>
      </c>
      <c r="AF30" s="567">
        <v>3</v>
      </c>
      <c r="AG30" s="567">
        <v>0</v>
      </c>
      <c r="AH30" s="567">
        <v>0</v>
      </c>
      <c r="AI30" s="567">
        <v>13</v>
      </c>
      <c r="AJ30" s="567">
        <v>12</v>
      </c>
      <c r="AK30" s="567">
        <v>43</v>
      </c>
      <c r="AL30" s="567">
        <v>46</v>
      </c>
      <c r="AM30" s="567">
        <v>35</v>
      </c>
      <c r="AN30" s="567">
        <v>18</v>
      </c>
      <c r="AO30" s="567">
        <v>11</v>
      </c>
      <c r="AP30" s="800">
        <v>10</v>
      </c>
      <c r="AQ30" s="744">
        <f t="shared" si="1"/>
        <v>541</v>
      </c>
      <c r="AR30" s="789">
        <v>0</v>
      </c>
      <c r="AS30" s="567">
        <v>1</v>
      </c>
      <c r="AT30" s="567">
        <v>34</v>
      </c>
      <c r="AU30" s="567">
        <v>43</v>
      </c>
      <c r="AV30" s="568">
        <v>3</v>
      </c>
      <c r="AW30" s="567">
        <v>61</v>
      </c>
      <c r="AX30" s="561">
        <v>0</v>
      </c>
      <c r="AY30" s="800">
        <v>16</v>
      </c>
      <c r="AZ30" s="783">
        <f t="shared" si="0"/>
        <v>699</v>
      </c>
      <c r="BA30" s="748"/>
    </row>
    <row r="31" spans="1:53" s="32" customFormat="1" ht="24" customHeight="1">
      <c r="A31" s="282" t="s">
        <v>217</v>
      </c>
      <c r="B31" s="564">
        <v>23</v>
      </c>
      <c r="C31" s="802"/>
      <c r="D31" s="802"/>
      <c r="E31" s="539">
        <v>9</v>
      </c>
      <c r="F31" s="802">
        <v>2</v>
      </c>
      <c r="G31" s="539">
        <v>2</v>
      </c>
      <c r="H31" s="539">
        <v>1</v>
      </c>
      <c r="I31" s="565"/>
      <c r="J31" s="539">
        <v>2</v>
      </c>
      <c r="K31" s="539">
        <v>10</v>
      </c>
      <c r="L31" s="539"/>
      <c r="M31" s="539">
        <v>6</v>
      </c>
      <c r="N31" s="565"/>
      <c r="O31" s="539">
        <v>2</v>
      </c>
      <c r="P31" s="539">
        <v>1</v>
      </c>
      <c r="Q31" s="539">
        <v>5</v>
      </c>
      <c r="R31" s="565"/>
      <c r="S31" s="539">
        <v>1</v>
      </c>
      <c r="T31" s="565"/>
      <c r="U31" s="565"/>
      <c r="V31" s="539">
        <v>2</v>
      </c>
      <c r="W31" s="539">
        <v>7</v>
      </c>
      <c r="X31" s="539">
        <v>5</v>
      </c>
      <c r="Y31" s="565"/>
      <c r="Z31" s="539">
        <v>1</v>
      </c>
      <c r="AA31" s="517"/>
      <c r="AB31" s="539">
        <v>4</v>
      </c>
      <c r="AC31" s="539">
        <v>2</v>
      </c>
      <c r="AD31" s="565"/>
      <c r="AE31" s="539"/>
      <c r="AF31" s="565"/>
      <c r="AG31" s="539">
        <v>17</v>
      </c>
      <c r="AH31" s="565"/>
      <c r="AI31" s="539">
        <v>10</v>
      </c>
      <c r="AJ31" s="539">
        <v>7</v>
      </c>
      <c r="AK31" s="565">
        <v>4</v>
      </c>
      <c r="AL31" s="539">
        <v>6</v>
      </c>
      <c r="AM31" s="539"/>
      <c r="AN31" s="565">
        <v>4</v>
      </c>
      <c r="AO31" s="539">
        <v>4</v>
      </c>
      <c r="AP31" s="541">
        <v>2</v>
      </c>
      <c r="AQ31" s="744">
        <f t="shared" si="1"/>
        <v>139</v>
      </c>
      <c r="AR31" s="789"/>
      <c r="AS31" s="567"/>
      <c r="AT31" s="567">
        <v>19</v>
      </c>
      <c r="AU31" s="539">
        <v>20</v>
      </c>
      <c r="AV31" s="566"/>
      <c r="AW31" s="539">
        <v>33</v>
      </c>
      <c r="AX31" s="553">
        <v>2</v>
      </c>
      <c r="AY31" s="541"/>
      <c r="AZ31" s="783">
        <f t="shared" si="0"/>
        <v>213</v>
      </c>
      <c r="BA31" s="748"/>
    </row>
    <row r="32" spans="1:53" s="32" customFormat="1" ht="24" customHeight="1">
      <c r="A32" s="282" t="s">
        <v>218</v>
      </c>
      <c r="B32" s="564">
        <v>24</v>
      </c>
      <c r="C32" s="805">
        <v>0</v>
      </c>
      <c r="D32" s="805">
        <v>0</v>
      </c>
      <c r="E32" s="539">
        <v>8</v>
      </c>
      <c r="F32" s="539">
        <v>0</v>
      </c>
      <c r="G32" s="539">
        <v>0</v>
      </c>
      <c r="H32" s="539">
        <v>0</v>
      </c>
      <c r="I32" s="539">
        <v>1</v>
      </c>
      <c r="J32" s="539">
        <v>3</v>
      </c>
      <c r="K32" s="539">
        <v>8</v>
      </c>
      <c r="L32" s="539">
        <v>0</v>
      </c>
      <c r="M32" s="539">
        <v>1</v>
      </c>
      <c r="N32" s="539">
        <v>2</v>
      </c>
      <c r="O32" s="539">
        <v>2</v>
      </c>
      <c r="P32" s="539">
        <v>2</v>
      </c>
      <c r="Q32" s="539">
        <v>3</v>
      </c>
      <c r="R32" s="539">
        <v>0</v>
      </c>
      <c r="S32" s="539">
        <v>0</v>
      </c>
      <c r="T32" s="539">
        <v>0</v>
      </c>
      <c r="U32" s="539">
        <v>0</v>
      </c>
      <c r="V32" s="539">
        <v>5</v>
      </c>
      <c r="W32" s="539">
        <v>16</v>
      </c>
      <c r="X32" s="539">
        <v>5</v>
      </c>
      <c r="Y32" s="539">
        <v>0</v>
      </c>
      <c r="Z32" s="539">
        <v>0</v>
      </c>
      <c r="AA32" s="539">
        <v>11</v>
      </c>
      <c r="AB32" s="517"/>
      <c r="AC32" s="539"/>
      <c r="AD32" s="539">
        <v>1</v>
      </c>
      <c r="AE32" s="539">
        <v>1</v>
      </c>
      <c r="AF32" s="539">
        <v>0</v>
      </c>
      <c r="AG32" s="539">
        <v>0</v>
      </c>
      <c r="AH32" s="539">
        <v>0</v>
      </c>
      <c r="AI32" s="539">
        <v>11</v>
      </c>
      <c r="AJ32" s="539">
        <v>4</v>
      </c>
      <c r="AK32" s="539">
        <v>4</v>
      </c>
      <c r="AL32" s="539">
        <v>14</v>
      </c>
      <c r="AM32" s="539">
        <v>8</v>
      </c>
      <c r="AN32" s="539">
        <v>0</v>
      </c>
      <c r="AO32" s="539">
        <v>0</v>
      </c>
      <c r="AP32" s="541">
        <v>12</v>
      </c>
      <c r="AQ32" s="744">
        <f t="shared" si="1"/>
        <v>146</v>
      </c>
      <c r="AR32" s="789">
        <v>0</v>
      </c>
      <c r="AS32" s="539">
        <v>0</v>
      </c>
      <c r="AT32" s="539">
        <v>6</v>
      </c>
      <c r="AU32" s="539">
        <v>0</v>
      </c>
      <c r="AV32" s="566">
        <v>1</v>
      </c>
      <c r="AW32" s="539">
        <v>1</v>
      </c>
      <c r="AX32" s="553">
        <v>0</v>
      </c>
      <c r="AY32" s="541">
        <v>0</v>
      </c>
      <c r="AZ32" s="783">
        <f t="shared" si="0"/>
        <v>154</v>
      </c>
      <c r="BA32" s="748"/>
    </row>
    <row r="33" spans="1:53" ht="24" customHeight="1">
      <c r="A33" s="282" t="s">
        <v>391</v>
      </c>
      <c r="B33" s="564">
        <v>19</v>
      </c>
      <c r="C33" s="805">
        <v>0</v>
      </c>
      <c r="D33" s="805">
        <v>0</v>
      </c>
      <c r="E33" s="539">
        <v>5</v>
      </c>
      <c r="F33" s="539">
        <v>0</v>
      </c>
      <c r="G33" s="539">
        <v>0</v>
      </c>
      <c r="H33" s="539">
        <v>0</v>
      </c>
      <c r="I33" s="539">
        <v>2</v>
      </c>
      <c r="J33" s="539">
        <v>4</v>
      </c>
      <c r="K33" s="539">
        <v>4</v>
      </c>
      <c r="L33" s="539">
        <v>0</v>
      </c>
      <c r="M33" s="539">
        <v>3</v>
      </c>
      <c r="N33" s="539">
        <v>0</v>
      </c>
      <c r="O33" s="539">
        <v>1</v>
      </c>
      <c r="P33" s="539">
        <v>2</v>
      </c>
      <c r="Q33" s="539">
        <v>4</v>
      </c>
      <c r="R33" s="539">
        <v>0</v>
      </c>
      <c r="S33" s="539">
        <v>0</v>
      </c>
      <c r="T33" s="539">
        <v>0</v>
      </c>
      <c r="U33" s="539">
        <v>0</v>
      </c>
      <c r="V33" s="539">
        <v>7</v>
      </c>
      <c r="W33" s="539">
        <v>12</v>
      </c>
      <c r="X33" s="539">
        <v>3</v>
      </c>
      <c r="Y33" s="539">
        <v>0</v>
      </c>
      <c r="Z33" s="539">
        <v>1</v>
      </c>
      <c r="AA33" s="539">
        <v>5</v>
      </c>
      <c r="AB33" s="539">
        <v>0</v>
      </c>
      <c r="AC33" s="517"/>
      <c r="AD33" s="539">
        <v>0</v>
      </c>
      <c r="AE33" s="539">
        <v>3</v>
      </c>
      <c r="AF33" s="539">
        <v>1</v>
      </c>
      <c r="AG33" s="539">
        <v>0</v>
      </c>
      <c r="AH33" s="539">
        <v>0</v>
      </c>
      <c r="AI33" s="539">
        <v>19</v>
      </c>
      <c r="AJ33" s="539">
        <v>2</v>
      </c>
      <c r="AK33" s="539">
        <v>8</v>
      </c>
      <c r="AL33" s="539">
        <v>6</v>
      </c>
      <c r="AM33" s="539">
        <v>2</v>
      </c>
      <c r="AN33" s="539">
        <v>0</v>
      </c>
      <c r="AO33" s="539">
        <v>0</v>
      </c>
      <c r="AP33" s="541">
        <v>7</v>
      </c>
      <c r="AQ33" s="744">
        <f t="shared" si="1"/>
        <v>120</v>
      </c>
      <c r="AR33" s="789">
        <v>0</v>
      </c>
      <c r="AS33" s="539">
        <v>0</v>
      </c>
      <c r="AT33" s="539">
        <v>6</v>
      </c>
      <c r="AU33" s="539">
        <v>2</v>
      </c>
      <c r="AV33" s="566">
        <v>0</v>
      </c>
      <c r="AW33" s="539">
        <v>3</v>
      </c>
      <c r="AX33" s="553">
        <v>0</v>
      </c>
      <c r="AY33" s="541">
        <v>0</v>
      </c>
      <c r="AZ33" s="783">
        <f t="shared" si="0"/>
        <v>131</v>
      </c>
      <c r="BA33" s="748"/>
    </row>
    <row r="34" spans="1:53" s="32" customFormat="1" ht="24" customHeight="1">
      <c r="A34" s="282" t="s">
        <v>219</v>
      </c>
      <c r="B34" s="564">
        <v>34</v>
      </c>
      <c r="C34" s="802">
        <v>0</v>
      </c>
      <c r="D34" s="802">
        <v>0</v>
      </c>
      <c r="E34" s="539">
        <v>36</v>
      </c>
      <c r="F34" s="539">
        <v>0</v>
      </c>
      <c r="G34" s="802">
        <v>1</v>
      </c>
      <c r="H34" s="539">
        <v>3</v>
      </c>
      <c r="I34" s="565">
        <v>0</v>
      </c>
      <c r="J34" s="565">
        <v>4</v>
      </c>
      <c r="K34" s="539">
        <v>5</v>
      </c>
      <c r="L34" s="565">
        <v>0</v>
      </c>
      <c r="M34" s="539">
        <v>11</v>
      </c>
      <c r="N34" s="565">
        <v>1</v>
      </c>
      <c r="O34" s="539">
        <v>2</v>
      </c>
      <c r="P34" s="539">
        <v>2</v>
      </c>
      <c r="Q34" s="539">
        <v>5</v>
      </c>
      <c r="R34" s="539">
        <v>0</v>
      </c>
      <c r="S34" s="565">
        <v>0</v>
      </c>
      <c r="T34" s="565">
        <v>0</v>
      </c>
      <c r="U34" s="565">
        <v>0</v>
      </c>
      <c r="V34" s="539">
        <v>0</v>
      </c>
      <c r="W34" s="539">
        <v>19</v>
      </c>
      <c r="X34" s="539">
        <v>5</v>
      </c>
      <c r="Y34" s="565">
        <v>0</v>
      </c>
      <c r="Z34" s="565">
        <v>2</v>
      </c>
      <c r="AA34" s="565">
        <v>1</v>
      </c>
      <c r="AB34" s="539">
        <v>8</v>
      </c>
      <c r="AC34" s="539">
        <v>14</v>
      </c>
      <c r="AD34" s="517"/>
      <c r="AE34" s="565"/>
      <c r="AF34" s="539">
        <v>1</v>
      </c>
      <c r="AG34" s="565">
        <v>0</v>
      </c>
      <c r="AH34" s="565">
        <v>0</v>
      </c>
      <c r="AI34" s="539">
        <v>17</v>
      </c>
      <c r="AJ34" s="539">
        <v>1</v>
      </c>
      <c r="AK34" s="539">
        <v>19</v>
      </c>
      <c r="AL34" s="539">
        <v>6</v>
      </c>
      <c r="AM34" s="539">
        <v>9</v>
      </c>
      <c r="AN34" s="539">
        <v>1</v>
      </c>
      <c r="AO34" s="539">
        <v>2</v>
      </c>
      <c r="AP34" s="541">
        <v>11</v>
      </c>
      <c r="AQ34" s="744">
        <f t="shared" si="1"/>
        <v>220</v>
      </c>
      <c r="AR34" s="789">
        <v>0</v>
      </c>
      <c r="AS34" s="567">
        <v>0</v>
      </c>
      <c r="AT34" s="567">
        <v>7</v>
      </c>
      <c r="AU34" s="539">
        <v>13</v>
      </c>
      <c r="AV34" s="566">
        <v>0</v>
      </c>
      <c r="AW34" s="539">
        <v>28</v>
      </c>
      <c r="AX34" s="553">
        <v>2</v>
      </c>
      <c r="AY34" s="541">
        <v>26</v>
      </c>
      <c r="AZ34" s="783">
        <f t="shared" si="0"/>
        <v>296</v>
      </c>
      <c r="BA34" s="748"/>
    </row>
    <row r="35" spans="1:53" s="32" customFormat="1" ht="24" customHeight="1">
      <c r="A35" s="282" t="s">
        <v>220</v>
      </c>
      <c r="B35" s="769">
        <v>32</v>
      </c>
      <c r="C35" s="809"/>
      <c r="D35" s="809"/>
      <c r="E35" s="763">
        <v>44</v>
      </c>
      <c r="F35" s="763"/>
      <c r="G35" s="763"/>
      <c r="H35" s="763"/>
      <c r="I35" s="763">
        <v>1</v>
      </c>
      <c r="J35" s="763">
        <v>7</v>
      </c>
      <c r="K35" s="763">
        <v>2</v>
      </c>
      <c r="L35" s="763"/>
      <c r="M35" s="763">
        <v>9</v>
      </c>
      <c r="N35" s="763">
        <v>1</v>
      </c>
      <c r="O35" s="763">
        <v>2</v>
      </c>
      <c r="P35" s="763">
        <v>3</v>
      </c>
      <c r="Q35" s="763">
        <v>12</v>
      </c>
      <c r="R35" s="763"/>
      <c r="S35" s="763">
        <v>2</v>
      </c>
      <c r="T35" s="763"/>
      <c r="U35" s="763"/>
      <c r="V35" s="763">
        <v>3</v>
      </c>
      <c r="W35" s="763">
        <v>19</v>
      </c>
      <c r="X35" s="763">
        <v>10</v>
      </c>
      <c r="Y35" s="763"/>
      <c r="Z35" s="763">
        <v>7</v>
      </c>
      <c r="AA35" s="763">
        <v>1</v>
      </c>
      <c r="AB35" s="763">
        <v>6</v>
      </c>
      <c r="AC35" s="763">
        <v>15</v>
      </c>
      <c r="AD35" s="771"/>
      <c r="AE35" s="810"/>
      <c r="AF35" s="763">
        <v>1</v>
      </c>
      <c r="AG35" s="763"/>
      <c r="AH35" s="763"/>
      <c r="AI35" s="763">
        <v>12</v>
      </c>
      <c r="AJ35" s="763">
        <v>6</v>
      </c>
      <c r="AK35" s="763">
        <v>7</v>
      </c>
      <c r="AL35" s="763">
        <v>8</v>
      </c>
      <c r="AM35" s="763">
        <v>18</v>
      </c>
      <c r="AN35" s="763"/>
      <c r="AO35" s="763">
        <v>10</v>
      </c>
      <c r="AP35" s="766">
        <v>10</v>
      </c>
      <c r="AQ35" s="744">
        <f t="shared" si="1"/>
        <v>248</v>
      </c>
      <c r="AR35" s="753"/>
      <c r="AS35" s="763"/>
      <c r="AT35" s="763">
        <v>13</v>
      </c>
      <c r="AU35" s="763">
        <v>18</v>
      </c>
      <c r="AV35" s="764"/>
      <c r="AW35" s="763">
        <v>35</v>
      </c>
      <c r="AX35" s="765"/>
      <c r="AY35" s="766"/>
      <c r="AZ35" s="767">
        <f t="shared" si="0"/>
        <v>314</v>
      </c>
      <c r="BA35" s="894"/>
    </row>
    <row r="36" spans="1:53" s="32" customFormat="1" ht="24" customHeight="1">
      <c r="A36" s="282" t="s">
        <v>222</v>
      </c>
      <c r="B36" s="811">
        <v>19</v>
      </c>
      <c r="C36" s="812">
        <v>0</v>
      </c>
      <c r="D36" s="812">
        <v>0</v>
      </c>
      <c r="E36" s="569">
        <v>22</v>
      </c>
      <c r="F36" s="569">
        <v>2</v>
      </c>
      <c r="G36" s="569">
        <v>0</v>
      </c>
      <c r="H36" s="569">
        <v>0</v>
      </c>
      <c r="I36" s="569">
        <v>0</v>
      </c>
      <c r="J36" s="569">
        <v>3</v>
      </c>
      <c r="K36" s="569">
        <v>5</v>
      </c>
      <c r="L36" s="569">
        <v>0</v>
      </c>
      <c r="M36" s="569">
        <v>4</v>
      </c>
      <c r="N36" s="569">
        <v>0</v>
      </c>
      <c r="O36" s="569">
        <v>0</v>
      </c>
      <c r="P36" s="569">
        <v>2</v>
      </c>
      <c r="Q36" s="569">
        <v>5</v>
      </c>
      <c r="R36" s="569">
        <v>0</v>
      </c>
      <c r="S36" s="569">
        <v>0</v>
      </c>
      <c r="T36" s="569">
        <v>0</v>
      </c>
      <c r="U36" s="569">
        <v>0</v>
      </c>
      <c r="V36" s="569">
        <v>5</v>
      </c>
      <c r="W36" s="569">
        <v>13</v>
      </c>
      <c r="X36" s="569">
        <v>10</v>
      </c>
      <c r="Y36" s="569">
        <v>0</v>
      </c>
      <c r="Z36" s="569">
        <v>3</v>
      </c>
      <c r="AA36" s="569">
        <v>0</v>
      </c>
      <c r="AB36" s="569">
        <v>5</v>
      </c>
      <c r="AC36" s="569">
        <v>23</v>
      </c>
      <c r="AD36" s="569">
        <v>0</v>
      </c>
      <c r="AE36" s="569">
        <v>4</v>
      </c>
      <c r="AF36" s="810"/>
      <c r="AG36" s="569">
        <v>0</v>
      </c>
      <c r="AH36" s="569">
        <v>0</v>
      </c>
      <c r="AI36" s="569">
        <v>25</v>
      </c>
      <c r="AJ36" s="569">
        <v>4</v>
      </c>
      <c r="AK36" s="569">
        <v>4</v>
      </c>
      <c r="AL36" s="569">
        <v>7</v>
      </c>
      <c r="AM36" s="569">
        <v>3</v>
      </c>
      <c r="AN36" s="569">
        <v>8</v>
      </c>
      <c r="AO36" s="569">
        <v>3</v>
      </c>
      <c r="AP36" s="813">
        <v>7</v>
      </c>
      <c r="AQ36" s="744">
        <f t="shared" si="1"/>
        <v>186</v>
      </c>
      <c r="AR36" s="778">
        <v>0</v>
      </c>
      <c r="AS36" s="569">
        <v>1</v>
      </c>
      <c r="AT36" s="569">
        <v>1</v>
      </c>
      <c r="AU36" s="569">
        <v>7</v>
      </c>
      <c r="AV36" s="570">
        <v>2</v>
      </c>
      <c r="AW36" s="569">
        <v>30</v>
      </c>
      <c r="AX36" s="571">
        <v>0</v>
      </c>
      <c r="AY36" s="572">
        <v>0</v>
      </c>
      <c r="AZ36" s="814">
        <f t="shared" si="0"/>
        <v>227</v>
      </c>
      <c r="BA36" s="788"/>
    </row>
    <row r="37" spans="1:53" s="32" customFormat="1" ht="24" customHeight="1">
      <c r="A37" s="282" t="s">
        <v>292</v>
      </c>
      <c r="B37" s="573"/>
      <c r="C37" s="565"/>
      <c r="D37" s="565"/>
      <c r="E37" s="540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14"/>
      <c r="V37" s="540"/>
      <c r="W37" s="540"/>
      <c r="X37" s="540"/>
      <c r="Y37" s="540"/>
      <c r="Z37" s="540"/>
      <c r="AA37" s="540"/>
      <c r="AB37" s="540"/>
      <c r="AC37" s="540"/>
      <c r="AD37" s="540"/>
      <c r="AE37" s="540"/>
      <c r="AF37" s="540"/>
      <c r="AG37" s="574"/>
      <c r="AH37" s="540"/>
      <c r="AI37" s="540"/>
      <c r="AJ37" s="540">
        <v>1</v>
      </c>
      <c r="AK37" s="540"/>
      <c r="AL37" s="540"/>
      <c r="AM37" s="540"/>
      <c r="AN37" s="540"/>
      <c r="AO37" s="540"/>
      <c r="AP37" s="562"/>
      <c r="AQ37" s="744">
        <f t="shared" si="1"/>
        <v>1</v>
      </c>
      <c r="AR37" s="778"/>
      <c r="AS37" s="565"/>
      <c r="AT37" s="540"/>
      <c r="AU37" s="540"/>
      <c r="AV37" s="576"/>
      <c r="AW37" s="540"/>
      <c r="AX37" s="575"/>
      <c r="AY37" s="562"/>
      <c r="AZ37" s="801">
        <f t="shared" si="0"/>
        <v>1</v>
      </c>
      <c r="BA37" s="768"/>
    </row>
    <row r="38" spans="1:53" s="32" customFormat="1" ht="24" customHeight="1">
      <c r="A38" s="282" t="s">
        <v>224</v>
      </c>
      <c r="B38" s="573">
        <v>0</v>
      </c>
      <c r="C38" s="540">
        <v>0</v>
      </c>
      <c r="D38" s="540">
        <v>0</v>
      </c>
      <c r="E38" s="540">
        <v>0</v>
      </c>
      <c r="F38" s="540">
        <v>0</v>
      </c>
      <c r="G38" s="540">
        <v>0</v>
      </c>
      <c r="H38" s="540">
        <v>0</v>
      </c>
      <c r="I38" s="540">
        <v>0</v>
      </c>
      <c r="J38" s="540">
        <v>0</v>
      </c>
      <c r="K38" s="540">
        <v>0</v>
      </c>
      <c r="L38" s="540">
        <v>0</v>
      </c>
      <c r="M38" s="540">
        <v>0</v>
      </c>
      <c r="N38" s="540">
        <v>0</v>
      </c>
      <c r="O38" s="540">
        <v>0</v>
      </c>
      <c r="P38" s="540">
        <v>0</v>
      </c>
      <c r="Q38" s="540">
        <v>0</v>
      </c>
      <c r="R38" s="540">
        <v>0</v>
      </c>
      <c r="S38" s="540">
        <v>0</v>
      </c>
      <c r="T38" s="540">
        <v>0</v>
      </c>
      <c r="U38" s="514">
        <v>0</v>
      </c>
      <c r="V38" s="540">
        <v>0</v>
      </c>
      <c r="W38" s="540">
        <v>0</v>
      </c>
      <c r="X38" s="540">
        <v>0</v>
      </c>
      <c r="Y38" s="540">
        <v>0</v>
      </c>
      <c r="Z38" s="540">
        <v>0</v>
      </c>
      <c r="AA38" s="540">
        <v>0</v>
      </c>
      <c r="AB38" s="540">
        <v>0</v>
      </c>
      <c r="AC38" s="540">
        <v>0</v>
      </c>
      <c r="AD38" s="540">
        <v>0</v>
      </c>
      <c r="AE38" s="540">
        <v>0</v>
      </c>
      <c r="AF38" s="540">
        <v>0</v>
      </c>
      <c r="AG38" s="540">
        <v>0</v>
      </c>
      <c r="AH38" s="515"/>
      <c r="AI38" s="540">
        <v>0</v>
      </c>
      <c r="AJ38" s="540">
        <v>0</v>
      </c>
      <c r="AK38" s="540">
        <v>0</v>
      </c>
      <c r="AL38" s="540">
        <v>0</v>
      </c>
      <c r="AM38" s="540">
        <v>0</v>
      </c>
      <c r="AN38" s="540">
        <v>0</v>
      </c>
      <c r="AO38" s="540">
        <v>0</v>
      </c>
      <c r="AP38" s="562">
        <v>0</v>
      </c>
      <c r="AQ38" s="744">
        <f t="shared" si="1"/>
        <v>0</v>
      </c>
      <c r="AR38" s="778">
        <v>0</v>
      </c>
      <c r="AS38" s="565">
        <v>0</v>
      </c>
      <c r="AT38" s="540">
        <v>0</v>
      </c>
      <c r="AU38" s="540">
        <v>0</v>
      </c>
      <c r="AV38" s="540">
        <v>0</v>
      </c>
      <c r="AW38" s="540">
        <v>0</v>
      </c>
      <c r="AX38" s="540">
        <v>0</v>
      </c>
      <c r="AY38" s="562">
        <v>0</v>
      </c>
      <c r="AZ38" s="801">
        <f t="shared" si="0"/>
        <v>0</v>
      </c>
      <c r="BA38" s="768"/>
    </row>
    <row r="39" spans="1:53" ht="24" customHeight="1">
      <c r="A39" s="282" t="s">
        <v>228</v>
      </c>
      <c r="B39" s="577">
        <v>18</v>
      </c>
      <c r="C39" s="815">
        <v>0</v>
      </c>
      <c r="D39" s="815">
        <v>0</v>
      </c>
      <c r="E39" s="578">
        <v>0</v>
      </c>
      <c r="F39" s="578">
        <v>0</v>
      </c>
      <c r="G39" s="578">
        <v>1</v>
      </c>
      <c r="H39" s="578">
        <v>1</v>
      </c>
      <c r="I39" s="578">
        <v>1</v>
      </c>
      <c r="J39" s="578">
        <v>2</v>
      </c>
      <c r="K39" s="578">
        <v>2</v>
      </c>
      <c r="L39" s="578">
        <v>11</v>
      </c>
      <c r="M39" s="578">
        <v>4</v>
      </c>
      <c r="N39" s="578">
        <v>0</v>
      </c>
      <c r="O39" s="578">
        <v>14</v>
      </c>
      <c r="P39" s="578">
        <v>2</v>
      </c>
      <c r="Q39" s="578">
        <v>2</v>
      </c>
      <c r="R39" s="578">
        <v>0</v>
      </c>
      <c r="S39" s="578">
        <v>8</v>
      </c>
      <c r="T39" s="578">
        <v>0</v>
      </c>
      <c r="U39" s="578">
        <v>0</v>
      </c>
      <c r="V39" s="578">
        <v>1</v>
      </c>
      <c r="W39" s="578">
        <v>23</v>
      </c>
      <c r="X39" s="578">
        <v>1</v>
      </c>
      <c r="Y39" s="578">
        <v>0</v>
      </c>
      <c r="Z39" s="578">
        <v>1</v>
      </c>
      <c r="AA39" s="578">
        <v>17</v>
      </c>
      <c r="AB39" s="578">
        <v>21</v>
      </c>
      <c r="AC39" s="578">
        <v>10</v>
      </c>
      <c r="AD39" s="578">
        <v>0</v>
      </c>
      <c r="AE39" s="578">
        <v>0</v>
      </c>
      <c r="AF39" s="578">
        <v>0</v>
      </c>
      <c r="AG39" s="578">
        <v>0</v>
      </c>
      <c r="AH39" s="578">
        <v>0</v>
      </c>
      <c r="AI39" s="810"/>
      <c r="AJ39" s="578">
        <v>7</v>
      </c>
      <c r="AK39" s="578">
        <v>1</v>
      </c>
      <c r="AL39" s="578">
        <v>8</v>
      </c>
      <c r="AM39" s="578">
        <v>3</v>
      </c>
      <c r="AN39" s="578">
        <v>6</v>
      </c>
      <c r="AO39" s="578">
        <v>2</v>
      </c>
      <c r="AP39" s="728">
        <v>3</v>
      </c>
      <c r="AQ39" s="744">
        <f t="shared" si="1"/>
        <v>170</v>
      </c>
      <c r="AR39" s="778">
        <v>0</v>
      </c>
      <c r="AS39" s="578">
        <v>0</v>
      </c>
      <c r="AT39" s="578">
        <v>6</v>
      </c>
      <c r="AU39" s="578">
        <v>26</v>
      </c>
      <c r="AV39" s="579">
        <v>4</v>
      </c>
      <c r="AW39" s="578">
        <v>48</v>
      </c>
      <c r="AX39" s="580">
        <v>0</v>
      </c>
      <c r="AY39" s="581">
        <v>0</v>
      </c>
      <c r="AZ39" s="816">
        <f t="shared" si="0"/>
        <v>254</v>
      </c>
      <c r="BA39" s="768"/>
    </row>
    <row r="40" spans="1:53" s="32" customFormat="1" ht="24" customHeight="1">
      <c r="A40" s="282" t="s">
        <v>326</v>
      </c>
      <c r="B40" s="577">
        <v>53</v>
      </c>
      <c r="C40" s="815"/>
      <c r="D40" s="815"/>
      <c r="E40" s="578">
        <v>11</v>
      </c>
      <c r="F40" s="578"/>
      <c r="G40" s="578">
        <v>1</v>
      </c>
      <c r="H40" s="578"/>
      <c r="I40" s="578">
        <v>1</v>
      </c>
      <c r="J40" s="578">
        <v>4</v>
      </c>
      <c r="K40" s="578">
        <v>4</v>
      </c>
      <c r="L40" s="578"/>
      <c r="M40" s="578">
        <v>2</v>
      </c>
      <c r="N40" s="578"/>
      <c r="O40" s="578"/>
      <c r="P40" s="578">
        <v>3</v>
      </c>
      <c r="Q40" s="578">
        <v>1</v>
      </c>
      <c r="R40" s="578"/>
      <c r="S40" s="578"/>
      <c r="T40" s="578">
        <v>1</v>
      </c>
      <c r="U40" s="578"/>
      <c r="V40" s="578">
        <v>2</v>
      </c>
      <c r="W40" s="578">
        <v>13</v>
      </c>
      <c r="X40" s="578">
        <v>8</v>
      </c>
      <c r="Y40" s="578"/>
      <c r="Z40" s="578">
        <v>1</v>
      </c>
      <c r="AA40" s="578">
        <v>1</v>
      </c>
      <c r="AB40" s="578"/>
      <c r="AC40" s="578">
        <v>6</v>
      </c>
      <c r="AD40" s="578">
        <v>1</v>
      </c>
      <c r="AE40" s="578"/>
      <c r="AF40" s="578">
        <v>2</v>
      </c>
      <c r="AG40" s="578">
        <v>1</v>
      </c>
      <c r="AH40" s="578"/>
      <c r="AI40" s="578">
        <v>15</v>
      </c>
      <c r="AJ40" s="810"/>
      <c r="AK40" s="578">
        <v>6</v>
      </c>
      <c r="AL40" s="578"/>
      <c r="AM40" s="578">
        <v>2</v>
      </c>
      <c r="AN40" s="578"/>
      <c r="AO40" s="578"/>
      <c r="AP40" s="728"/>
      <c r="AQ40" s="744">
        <f t="shared" si="1"/>
        <v>139</v>
      </c>
      <c r="AR40" s="789"/>
      <c r="AS40" s="578"/>
      <c r="AT40" s="578">
        <v>7</v>
      </c>
      <c r="AU40" s="578">
        <v>142</v>
      </c>
      <c r="AV40" s="579"/>
      <c r="AW40" s="578">
        <v>111</v>
      </c>
      <c r="AX40" s="580"/>
      <c r="AY40" s="581"/>
      <c r="AZ40" s="816">
        <f t="shared" si="0"/>
        <v>399</v>
      </c>
      <c r="BA40" s="768"/>
    </row>
    <row r="41" spans="1:53" s="32" customFormat="1" ht="24" customHeight="1">
      <c r="A41" s="282" t="s">
        <v>266</v>
      </c>
      <c r="B41" s="582">
        <v>0</v>
      </c>
      <c r="C41" s="782">
        <v>0</v>
      </c>
      <c r="D41" s="782">
        <v>0</v>
      </c>
      <c r="E41" s="514">
        <v>0</v>
      </c>
      <c r="F41" s="514">
        <v>0</v>
      </c>
      <c r="G41" s="514">
        <v>0</v>
      </c>
      <c r="H41" s="514">
        <v>0</v>
      </c>
      <c r="I41" s="514">
        <v>0</v>
      </c>
      <c r="J41" s="514">
        <v>0</v>
      </c>
      <c r="K41" s="514">
        <v>0</v>
      </c>
      <c r="L41" s="514">
        <v>0</v>
      </c>
      <c r="M41" s="514">
        <v>0</v>
      </c>
      <c r="N41" s="514">
        <v>0</v>
      </c>
      <c r="O41" s="514">
        <v>0</v>
      </c>
      <c r="P41" s="514">
        <v>0</v>
      </c>
      <c r="Q41" s="514">
        <v>0</v>
      </c>
      <c r="R41" s="514">
        <v>0</v>
      </c>
      <c r="S41" s="514">
        <v>0</v>
      </c>
      <c r="T41" s="514">
        <v>0</v>
      </c>
      <c r="U41" s="514">
        <v>0</v>
      </c>
      <c r="V41" s="514">
        <v>0</v>
      </c>
      <c r="W41" s="514">
        <v>0</v>
      </c>
      <c r="X41" s="514">
        <v>0</v>
      </c>
      <c r="Y41" s="514">
        <v>0</v>
      </c>
      <c r="Z41" s="514">
        <v>0</v>
      </c>
      <c r="AA41" s="514">
        <v>0</v>
      </c>
      <c r="AB41" s="514">
        <v>0</v>
      </c>
      <c r="AC41" s="514">
        <v>0</v>
      </c>
      <c r="AD41" s="514">
        <v>0</v>
      </c>
      <c r="AE41" s="514">
        <v>0</v>
      </c>
      <c r="AF41" s="514">
        <v>0</v>
      </c>
      <c r="AG41" s="514">
        <v>0</v>
      </c>
      <c r="AH41" s="514">
        <v>0</v>
      </c>
      <c r="AI41" s="514">
        <v>0</v>
      </c>
      <c r="AJ41" s="514">
        <v>0</v>
      </c>
      <c r="AK41" s="583"/>
      <c r="AL41" s="514">
        <v>0</v>
      </c>
      <c r="AM41" s="514">
        <v>0</v>
      </c>
      <c r="AN41" s="514">
        <v>0</v>
      </c>
      <c r="AO41" s="514">
        <v>0</v>
      </c>
      <c r="AP41" s="584">
        <v>0</v>
      </c>
      <c r="AQ41" s="744">
        <f t="shared" si="1"/>
        <v>0</v>
      </c>
      <c r="AR41" s="789">
        <v>0</v>
      </c>
      <c r="AS41" s="514">
        <v>0</v>
      </c>
      <c r="AT41" s="514">
        <v>0</v>
      </c>
      <c r="AU41" s="514">
        <v>0</v>
      </c>
      <c r="AV41" s="514">
        <v>0</v>
      </c>
      <c r="AW41" s="514">
        <v>0</v>
      </c>
      <c r="AX41" s="514">
        <v>0</v>
      </c>
      <c r="AY41" s="817">
        <v>0</v>
      </c>
      <c r="AZ41" s="817">
        <f t="shared" si="0"/>
        <v>0</v>
      </c>
      <c r="BA41" s="768"/>
    </row>
    <row r="42" spans="1:53" s="32" customFormat="1" ht="24" customHeight="1">
      <c r="A42" s="282" t="s">
        <v>225</v>
      </c>
      <c r="B42" s="577">
        <v>38</v>
      </c>
      <c r="C42" s="815">
        <v>0</v>
      </c>
      <c r="D42" s="815">
        <v>0</v>
      </c>
      <c r="E42" s="578">
        <v>8</v>
      </c>
      <c r="F42" s="578">
        <v>0</v>
      </c>
      <c r="G42" s="578">
        <v>0</v>
      </c>
      <c r="H42" s="578">
        <v>1</v>
      </c>
      <c r="I42" s="578">
        <v>0</v>
      </c>
      <c r="J42" s="578">
        <v>5</v>
      </c>
      <c r="K42" s="578">
        <v>14</v>
      </c>
      <c r="L42" s="578">
        <v>2</v>
      </c>
      <c r="M42" s="578">
        <v>14</v>
      </c>
      <c r="N42" s="578">
        <v>0</v>
      </c>
      <c r="O42" s="578">
        <v>2</v>
      </c>
      <c r="P42" s="578">
        <v>3</v>
      </c>
      <c r="Q42" s="578">
        <v>2</v>
      </c>
      <c r="R42" s="578">
        <v>0</v>
      </c>
      <c r="S42" s="578">
        <v>0</v>
      </c>
      <c r="T42" s="578">
        <v>1</v>
      </c>
      <c r="U42" s="578">
        <v>0</v>
      </c>
      <c r="V42" s="578">
        <v>5</v>
      </c>
      <c r="W42" s="578">
        <v>21</v>
      </c>
      <c r="X42" s="578">
        <v>7</v>
      </c>
      <c r="Y42" s="578">
        <v>0</v>
      </c>
      <c r="Z42" s="578">
        <v>2</v>
      </c>
      <c r="AA42" s="578">
        <v>1</v>
      </c>
      <c r="AB42" s="578">
        <v>13</v>
      </c>
      <c r="AC42" s="578">
        <v>17</v>
      </c>
      <c r="AD42" s="578">
        <v>1</v>
      </c>
      <c r="AE42" s="578">
        <v>0</v>
      </c>
      <c r="AF42" s="578">
        <v>0</v>
      </c>
      <c r="AG42" s="578">
        <v>0</v>
      </c>
      <c r="AH42" s="578">
        <v>0</v>
      </c>
      <c r="AI42" s="578">
        <v>4</v>
      </c>
      <c r="AJ42" s="578">
        <v>13</v>
      </c>
      <c r="AK42" s="578">
        <v>23</v>
      </c>
      <c r="AL42" s="810"/>
      <c r="AM42" s="578">
        <v>9</v>
      </c>
      <c r="AN42" s="578">
        <v>9</v>
      </c>
      <c r="AO42" s="578">
        <v>5</v>
      </c>
      <c r="AP42" s="728">
        <v>12</v>
      </c>
      <c r="AQ42" s="744">
        <f t="shared" si="1"/>
        <v>232</v>
      </c>
      <c r="AR42" s="778">
        <v>0</v>
      </c>
      <c r="AS42" s="578">
        <v>0</v>
      </c>
      <c r="AT42" s="578">
        <v>18</v>
      </c>
      <c r="AU42" s="578">
        <v>0</v>
      </c>
      <c r="AV42" s="514">
        <v>0</v>
      </c>
      <c r="AW42" s="578">
        <v>0</v>
      </c>
      <c r="AX42" s="580">
        <v>1</v>
      </c>
      <c r="AY42" s="581">
        <v>137</v>
      </c>
      <c r="AZ42" s="816">
        <f t="shared" si="0"/>
        <v>388</v>
      </c>
      <c r="BA42" s="893" t="s">
        <v>559</v>
      </c>
    </row>
    <row r="43" spans="1:53" s="38" customFormat="1" ht="24" customHeight="1">
      <c r="A43" s="282" t="s">
        <v>226</v>
      </c>
      <c r="B43" s="811">
        <v>9</v>
      </c>
      <c r="C43" s="812">
        <v>0</v>
      </c>
      <c r="D43" s="812">
        <v>0</v>
      </c>
      <c r="E43" s="569">
        <v>1</v>
      </c>
      <c r="F43" s="569">
        <v>0</v>
      </c>
      <c r="G43" s="569">
        <v>0</v>
      </c>
      <c r="H43" s="569">
        <v>0</v>
      </c>
      <c r="I43" s="569">
        <v>0</v>
      </c>
      <c r="J43" s="569">
        <v>3</v>
      </c>
      <c r="K43" s="569">
        <v>0</v>
      </c>
      <c r="L43" s="569">
        <v>0</v>
      </c>
      <c r="M43" s="569">
        <v>0</v>
      </c>
      <c r="N43" s="569">
        <v>0</v>
      </c>
      <c r="O43" s="569">
        <v>0</v>
      </c>
      <c r="P43" s="569">
        <v>0</v>
      </c>
      <c r="Q43" s="569">
        <v>1</v>
      </c>
      <c r="R43" s="569">
        <v>0</v>
      </c>
      <c r="S43" s="569">
        <v>0</v>
      </c>
      <c r="T43" s="569">
        <v>0</v>
      </c>
      <c r="U43" s="569">
        <v>0</v>
      </c>
      <c r="V43" s="569">
        <v>0</v>
      </c>
      <c r="W43" s="569">
        <v>0</v>
      </c>
      <c r="X43" s="569">
        <v>0</v>
      </c>
      <c r="Y43" s="569">
        <v>0</v>
      </c>
      <c r="Z43" s="569">
        <v>1</v>
      </c>
      <c r="AA43" s="569">
        <v>0</v>
      </c>
      <c r="AB43" s="569">
        <v>3</v>
      </c>
      <c r="AC43" s="569">
        <v>5</v>
      </c>
      <c r="AD43" s="569">
        <v>0</v>
      </c>
      <c r="AE43" s="569">
        <v>0</v>
      </c>
      <c r="AF43" s="569">
        <v>0</v>
      </c>
      <c r="AG43" s="569">
        <v>0</v>
      </c>
      <c r="AH43" s="569">
        <v>0</v>
      </c>
      <c r="AI43" s="569">
        <v>0</v>
      </c>
      <c r="AJ43" s="569">
        <v>8</v>
      </c>
      <c r="AK43" s="569">
        <v>0</v>
      </c>
      <c r="AL43" s="569">
        <v>11</v>
      </c>
      <c r="AM43" s="810"/>
      <c r="AN43" s="569">
        <v>2</v>
      </c>
      <c r="AO43" s="569">
        <v>0</v>
      </c>
      <c r="AP43" s="813">
        <v>2</v>
      </c>
      <c r="AQ43" s="744">
        <f t="shared" si="1"/>
        <v>46</v>
      </c>
      <c r="AR43" s="778">
        <v>0</v>
      </c>
      <c r="AS43" s="569">
        <v>0</v>
      </c>
      <c r="AT43" s="569">
        <v>6</v>
      </c>
      <c r="AU43" s="569">
        <v>0</v>
      </c>
      <c r="AV43" s="570">
        <v>2</v>
      </c>
      <c r="AW43" s="569">
        <v>5</v>
      </c>
      <c r="AX43" s="571">
        <v>0</v>
      </c>
      <c r="AY43" s="572">
        <v>0</v>
      </c>
      <c r="AZ43" s="814">
        <f t="shared" si="0"/>
        <v>59</v>
      </c>
      <c r="BA43" s="768"/>
    </row>
    <row r="44" spans="1:53" s="32" customFormat="1" ht="24" customHeight="1">
      <c r="A44" s="282" t="s">
        <v>229</v>
      </c>
      <c r="B44" s="811">
        <v>3</v>
      </c>
      <c r="C44" s="812"/>
      <c r="D44" s="812"/>
      <c r="E44" s="569">
        <v>3</v>
      </c>
      <c r="F44" s="569"/>
      <c r="G44" s="569"/>
      <c r="H44" s="569"/>
      <c r="I44" s="569"/>
      <c r="J44" s="569"/>
      <c r="K44" s="569">
        <v>1</v>
      </c>
      <c r="L44" s="569"/>
      <c r="M44" s="569"/>
      <c r="N44" s="569"/>
      <c r="O44" s="569"/>
      <c r="P44" s="569"/>
      <c r="Q44" s="569"/>
      <c r="R44" s="569"/>
      <c r="S44" s="569"/>
      <c r="T44" s="569"/>
      <c r="U44" s="569"/>
      <c r="V44" s="569">
        <v>1</v>
      </c>
      <c r="W44" s="569">
        <v>1</v>
      </c>
      <c r="X44" s="569">
        <v>4</v>
      </c>
      <c r="Y44" s="569"/>
      <c r="Z44" s="569">
        <v>1</v>
      </c>
      <c r="AA44" s="569"/>
      <c r="AB44" s="569"/>
      <c r="AC44" s="569">
        <v>1</v>
      </c>
      <c r="AD44" s="569"/>
      <c r="AE44" s="569"/>
      <c r="AF44" s="569"/>
      <c r="AG44" s="569"/>
      <c r="AH44" s="569"/>
      <c r="AI44" s="569">
        <v>6</v>
      </c>
      <c r="AJ44" s="569">
        <v>5</v>
      </c>
      <c r="AK44" s="569">
        <v>2</v>
      </c>
      <c r="AL44" s="569"/>
      <c r="AM44" s="569">
        <v>2</v>
      </c>
      <c r="AN44" s="810"/>
      <c r="AO44" s="569"/>
      <c r="AP44" s="813">
        <v>2</v>
      </c>
      <c r="AQ44" s="744">
        <f t="shared" si="1"/>
        <v>32</v>
      </c>
      <c r="AR44" s="778"/>
      <c r="AS44" s="569"/>
      <c r="AT44" s="569">
        <v>3</v>
      </c>
      <c r="AU44" s="569"/>
      <c r="AV44" s="570">
        <v>2</v>
      </c>
      <c r="AW44" s="569">
        <v>3</v>
      </c>
      <c r="AX44" s="571"/>
      <c r="AY44" s="572"/>
      <c r="AZ44" s="814">
        <f t="shared" si="0"/>
        <v>40</v>
      </c>
      <c r="BA44" s="768"/>
    </row>
    <row r="45" spans="1:53" s="32" customFormat="1" ht="24" customHeight="1">
      <c r="A45" s="282" t="s">
        <v>265</v>
      </c>
      <c r="B45" s="811">
        <v>18</v>
      </c>
      <c r="C45" s="812">
        <v>0</v>
      </c>
      <c r="D45" s="812">
        <v>0</v>
      </c>
      <c r="E45" s="569">
        <v>5</v>
      </c>
      <c r="F45" s="569">
        <v>0</v>
      </c>
      <c r="G45" s="569">
        <v>1</v>
      </c>
      <c r="H45" s="569">
        <v>0</v>
      </c>
      <c r="I45" s="569">
        <v>0</v>
      </c>
      <c r="J45" s="569">
        <v>1</v>
      </c>
      <c r="K45" s="569">
        <v>2</v>
      </c>
      <c r="L45" s="569">
        <v>0</v>
      </c>
      <c r="M45" s="569">
        <v>7</v>
      </c>
      <c r="N45" s="569">
        <v>0</v>
      </c>
      <c r="O45" s="569">
        <v>0</v>
      </c>
      <c r="P45" s="569">
        <v>1</v>
      </c>
      <c r="Q45" s="569">
        <v>6</v>
      </c>
      <c r="R45" s="569">
        <v>0</v>
      </c>
      <c r="S45" s="569">
        <v>1</v>
      </c>
      <c r="T45" s="569">
        <v>1</v>
      </c>
      <c r="U45" s="569">
        <v>0</v>
      </c>
      <c r="V45" s="569">
        <v>2</v>
      </c>
      <c r="W45" s="569">
        <v>15</v>
      </c>
      <c r="X45" s="569">
        <v>3</v>
      </c>
      <c r="Y45" s="569">
        <v>0</v>
      </c>
      <c r="Z45" s="569">
        <v>5</v>
      </c>
      <c r="AA45" s="569">
        <v>0</v>
      </c>
      <c r="AB45" s="569">
        <v>6</v>
      </c>
      <c r="AC45" s="569">
        <v>3</v>
      </c>
      <c r="AD45" s="569">
        <v>3</v>
      </c>
      <c r="AE45" s="569">
        <v>0</v>
      </c>
      <c r="AF45" s="569">
        <v>1</v>
      </c>
      <c r="AG45" s="569">
        <v>0</v>
      </c>
      <c r="AH45" s="569">
        <v>0</v>
      </c>
      <c r="AI45" s="569">
        <v>9</v>
      </c>
      <c r="AJ45" s="569">
        <v>4</v>
      </c>
      <c r="AK45" s="569">
        <v>5</v>
      </c>
      <c r="AL45" s="569">
        <v>16</v>
      </c>
      <c r="AM45" s="569">
        <v>5</v>
      </c>
      <c r="AN45" s="569">
        <v>7</v>
      </c>
      <c r="AO45" s="810"/>
      <c r="AP45" s="813">
        <v>2</v>
      </c>
      <c r="AQ45" s="744">
        <f t="shared" si="1"/>
        <v>129</v>
      </c>
      <c r="AR45" s="778">
        <v>0</v>
      </c>
      <c r="AS45" s="569">
        <v>0</v>
      </c>
      <c r="AT45" s="569">
        <v>16</v>
      </c>
      <c r="AU45" s="569">
        <v>2</v>
      </c>
      <c r="AV45" s="570">
        <v>1</v>
      </c>
      <c r="AW45" s="569">
        <v>2</v>
      </c>
      <c r="AX45" s="571">
        <v>1</v>
      </c>
      <c r="AY45" s="572">
        <v>0</v>
      </c>
      <c r="AZ45" s="814">
        <f t="shared" si="0"/>
        <v>151</v>
      </c>
      <c r="BA45" s="768"/>
    </row>
    <row r="46" spans="1:53" s="32" customFormat="1" ht="24" customHeight="1">
      <c r="A46" s="282" t="s">
        <v>230</v>
      </c>
      <c r="B46" s="811">
        <v>32</v>
      </c>
      <c r="C46" s="812">
        <v>0</v>
      </c>
      <c r="D46" s="812">
        <v>0</v>
      </c>
      <c r="E46" s="569">
        <v>21</v>
      </c>
      <c r="F46" s="569">
        <v>2</v>
      </c>
      <c r="G46" s="569">
        <v>2</v>
      </c>
      <c r="H46" s="569">
        <v>2</v>
      </c>
      <c r="I46" s="569">
        <v>3</v>
      </c>
      <c r="J46" s="569">
        <v>3</v>
      </c>
      <c r="K46" s="569">
        <v>9</v>
      </c>
      <c r="L46" s="569">
        <v>1</v>
      </c>
      <c r="M46" s="569">
        <v>4</v>
      </c>
      <c r="N46" s="569">
        <v>0</v>
      </c>
      <c r="O46" s="569">
        <v>1</v>
      </c>
      <c r="P46" s="569">
        <v>0</v>
      </c>
      <c r="Q46" s="569">
        <v>5</v>
      </c>
      <c r="R46" s="569">
        <v>0</v>
      </c>
      <c r="S46" s="569">
        <v>0</v>
      </c>
      <c r="T46" s="569">
        <v>0</v>
      </c>
      <c r="U46" s="569">
        <v>0</v>
      </c>
      <c r="V46" s="569">
        <v>13</v>
      </c>
      <c r="W46" s="569">
        <v>19</v>
      </c>
      <c r="X46" s="569">
        <v>11</v>
      </c>
      <c r="Y46" s="569">
        <v>0</v>
      </c>
      <c r="Z46" s="569">
        <v>2</v>
      </c>
      <c r="AA46" s="569">
        <v>0</v>
      </c>
      <c r="AB46" s="569">
        <v>9</v>
      </c>
      <c r="AC46" s="569">
        <v>14</v>
      </c>
      <c r="AD46" s="569">
        <v>1</v>
      </c>
      <c r="AE46" s="569">
        <v>2</v>
      </c>
      <c r="AF46" s="569">
        <v>2</v>
      </c>
      <c r="AG46" s="569">
        <v>0</v>
      </c>
      <c r="AH46" s="569">
        <v>0</v>
      </c>
      <c r="AI46" s="569">
        <v>10</v>
      </c>
      <c r="AJ46" s="569">
        <v>8</v>
      </c>
      <c r="AK46" s="569">
        <v>13</v>
      </c>
      <c r="AL46" s="569">
        <v>29</v>
      </c>
      <c r="AM46" s="569">
        <v>2</v>
      </c>
      <c r="AN46" s="569">
        <v>0</v>
      </c>
      <c r="AO46" s="569">
        <v>0</v>
      </c>
      <c r="AP46" s="818"/>
      <c r="AQ46" s="744">
        <f t="shared" si="1"/>
        <v>220</v>
      </c>
      <c r="AR46" s="778"/>
      <c r="AS46" s="569">
        <v>2</v>
      </c>
      <c r="AT46" s="569">
        <v>20</v>
      </c>
      <c r="AU46" s="569">
        <v>16</v>
      </c>
      <c r="AV46" s="570">
        <v>2</v>
      </c>
      <c r="AW46" s="569">
        <v>41</v>
      </c>
      <c r="AX46" s="571">
        <v>1</v>
      </c>
      <c r="AY46" s="572"/>
      <c r="AZ46" s="814">
        <f t="shared" si="0"/>
        <v>302</v>
      </c>
      <c r="BA46" s="768"/>
    </row>
    <row r="47" spans="1:53" s="32" customFormat="1" ht="24" customHeight="1">
      <c r="A47" s="282" t="s">
        <v>183</v>
      </c>
      <c r="B47" s="819">
        <v>0</v>
      </c>
      <c r="C47" s="820">
        <v>0</v>
      </c>
      <c r="D47" s="820">
        <v>0</v>
      </c>
      <c r="E47" s="820">
        <v>0</v>
      </c>
      <c r="F47" s="820">
        <v>0</v>
      </c>
      <c r="G47" s="820">
        <v>0</v>
      </c>
      <c r="H47" s="820">
        <v>0</v>
      </c>
      <c r="I47" s="820">
        <v>0</v>
      </c>
      <c r="J47" s="820">
        <v>0</v>
      </c>
      <c r="K47" s="820">
        <v>0</v>
      </c>
      <c r="L47" s="820">
        <v>0</v>
      </c>
      <c r="M47" s="820">
        <v>0</v>
      </c>
      <c r="N47" s="820">
        <v>0</v>
      </c>
      <c r="O47" s="820">
        <v>0</v>
      </c>
      <c r="P47" s="820">
        <v>0</v>
      </c>
      <c r="Q47" s="820">
        <v>0</v>
      </c>
      <c r="R47" s="820">
        <v>0</v>
      </c>
      <c r="S47" s="820">
        <v>0</v>
      </c>
      <c r="T47" s="820">
        <v>0</v>
      </c>
      <c r="U47" s="742">
        <v>0</v>
      </c>
      <c r="V47" s="820">
        <v>0</v>
      </c>
      <c r="W47" s="820">
        <v>0</v>
      </c>
      <c r="X47" s="820">
        <v>0</v>
      </c>
      <c r="Y47" s="820">
        <v>0</v>
      </c>
      <c r="Z47" s="820">
        <v>0</v>
      </c>
      <c r="AA47" s="820">
        <v>0</v>
      </c>
      <c r="AB47" s="820">
        <v>0</v>
      </c>
      <c r="AC47" s="820">
        <v>0</v>
      </c>
      <c r="AD47" s="820">
        <v>0</v>
      </c>
      <c r="AE47" s="820">
        <v>0</v>
      </c>
      <c r="AF47" s="820">
        <v>0</v>
      </c>
      <c r="AG47" s="820">
        <v>0</v>
      </c>
      <c r="AH47" s="820">
        <v>0</v>
      </c>
      <c r="AI47" s="820">
        <v>0</v>
      </c>
      <c r="AJ47" s="820">
        <v>0</v>
      </c>
      <c r="AK47" s="820">
        <v>0</v>
      </c>
      <c r="AL47" s="820">
        <v>0</v>
      </c>
      <c r="AM47" s="820">
        <v>0</v>
      </c>
      <c r="AN47" s="820">
        <v>0</v>
      </c>
      <c r="AO47" s="820">
        <v>0</v>
      </c>
      <c r="AP47" s="821">
        <v>0</v>
      </c>
      <c r="AQ47" s="744">
        <v>0</v>
      </c>
      <c r="AR47" s="822">
        <v>0</v>
      </c>
      <c r="AS47" s="823"/>
      <c r="AT47" s="820">
        <v>0</v>
      </c>
      <c r="AU47" s="820">
        <v>0</v>
      </c>
      <c r="AV47" s="820">
        <v>0</v>
      </c>
      <c r="AW47" s="820">
        <v>0</v>
      </c>
      <c r="AX47" s="820">
        <v>0</v>
      </c>
      <c r="AY47" s="821">
        <v>0</v>
      </c>
      <c r="AZ47" s="824">
        <f t="shared" si="0"/>
        <v>0</v>
      </c>
      <c r="BA47" s="768"/>
    </row>
    <row r="48" spans="1:53" s="32" customFormat="1" ht="24" customHeight="1">
      <c r="A48" s="282" t="s">
        <v>206</v>
      </c>
      <c r="B48" s="582"/>
      <c r="C48" s="514"/>
      <c r="D48" s="514"/>
      <c r="E48" s="514"/>
      <c r="F48" s="514"/>
      <c r="G48" s="514"/>
      <c r="H48" s="514"/>
      <c r="I48" s="514"/>
      <c r="J48" s="514"/>
      <c r="K48" s="514"/>
      <c r="L48" s="514"/>
      <c r="M48" s="514"/>
      <c r="N48" s="514"/>
      <c r="O48" s="514"/>
      <c r="P48" s="514"/>
      <c r="Q48" s="514"/>
      <c r="R48" s="514"/>
      <c r="S48" s="514"/>
      <c r="T48" s="514"/>
      <c r="U48" s="514"/>
      <c r="V48" s="514"/>
      <c r="W48" s="514"/>
      <c r="X48" s="514"/>
      <c r="Y48" s="514"/>
      <c r="Z48" s="514"/>
      <c r="AA48" s="514"/>
      <c r="AB48" s="514"/>
      <c r="AC48" s="514"/>
      <c r="AD48" s="514"/>
      <c r="AE48" s="514"/>
      <c r="AF48" s="514"/>
      <c r="AG48" s="514"/>
      <c r="AH48" s="514"/>
      <c r="AI48" s="514"/>
      <c r="AJ48" s="514"/>
      <c r="AK48" s="514"/>
      <c r="AL48" s="514"/>
      <c r="AM48" s="514"/>
      <c r="AN48" s="514"/>
      <c r="AO48" s="514"/>
      <c r="AP48" s="584"/>
      <c r="AQ48" s="744">
        <f t="shared" si="1"/>
        <v>0</v>
      </c>
      <c r="AR48" s="789"/>
      <c r="AS48" s="565"/>
      <c r="AT48" s="583"/>
      <c r="AU48" s="540">
        <v>84</v>
      </c>
      <c r="AV48" s="568"/>
      <c r="AW48" s="540"/>
      <c r="AX48" s="540">
        <v>10970</v>
      </c>
      <c r="AY48" s="800"/>
      <c r="AZ48" s="801">
        <f t="shared" si="0"/>
        <v>11054</v>
      </c>
      <c r="BA48" s="768"/>
    </row>
    <row r="49" spans="1:53" s="32" customFormat="1" ht="24" customHeight="1" thickBot="1">
      <c r="A49" s="897" t="s">
        <v>184</v>
      </c>
      <c r="B49" s="543">
        <v>196</v>
      </c>
      <c r="C49" s="825"/>
      <c r="D49" s="825"/>
      <c r="E49" s="542">
        <v>191</v>
      </c>
      <c r="F49" s="542">
        <v>17</v>
      </c>
      <c r="G49" s="542">
        <v>24</v>
      </c>
      <c r="H49" s="542">
        <v>18</v>
      </c>
      <c r="I49" s="542">
        <v>16</v>
      </c>
      <c r="J49" s="542">
        <v>22</v>
      </c>
      <c r="K49" s="542">
        <v>183</v>
      </c>
      <c r="L49" s="542">
        <v>28</v>
      </c>
      <c r="M49" s="542">
        <v>103</v>
      </c>
      <c r="N49" s="542">
        <v>27</v>
      </c>
      <c r="O49" s="542">
        <v>23</v>
      </c>
      <c r="P49" s="542">
        <v>76</v>
      </c>
      <c r="Q49" s="542">
        <v>86</v>
      </c>
      <c r="R49" s="542">
        <v>10</v>
      </c>
      <c r="S49" s="542">
        <v>9</v>
      </c>
      <c r="T49" s="542">
        <v>5</v>
      </c>
      <c r="U49" s="542"/>
      <c r="V49" s="542">
        <v>130</v>
      </c>
      <c r="W49" s="542">
        <v>362</v>
      </c>
      <c r="X49" s="542">
        <v>192</v>
      </c>
      <c r="Y49" s="542">
        <v>3</v>
      </c>
      <c r="Z49" s="542">
        <v>104</v>
      </c>
      <c r="AA49" s="542">
        <v>141</v>
      </c>
      <c r="AB49" s="542">
        <v>187</v>
      </c>
      <c r="AC49" s="542">
        <v>208</v>
      </c>
      <c r="AD49" s="542">
        <v>33</v>
      </c>
      <c r="AE49" s="542">
        <v>30</v>
      </c>
      <c r="AF49" s="542">
        <v>133</v>
      </c>
      <c r="AG49" s="542">
        <v>63</v>
      </c>
      <c r="AH49" s="542"/>
      <c r="AI49" s="542">
        <v>430</v>
      </c>
      <c r="AJ49" s="542">
        <v>77</v>
      </c>
      <c r="AK49" s="542">
        <v>840</v>
      </c>
      <c r="AL49" s="542">
        <v>148</v>
      </c>
      <c r="AM49" s="542">
        <v>48</v>
      </c>
      <c r="AN49" s="542">
        <v>64</v>
      </c>
      <c r="AO49" s="542">
        <v>71</v>
      </c>
      <c r="AP49" s="546">
        <v>98</v>
      </c>
      <c r="AQ49" s="826">
        <f t="shared" si="1"/>
        <v>4396</v>
      </c>
      <c r="AR49" s="802">
        <v>1</v>
      </c>
      <c r="AS49" s="542">
        <v>19</v>
      </c>
      <c r="AT49" s="563"/>
      <c r="AU49" s="544">
        <v>452</v>
      </c>
      <c r="AV49" s="542">
        <v>205</v>
      </c>
      <c r="AW49" s="545">
        <v>3444</v>
      </c>
      <c r="AX49" s="545">
        <v>346</v>
      </c>
      <c r="AY49" s="546">
        <v>1704</v>
      </c>
      <c r="AZ49" s="787">
        <f>SUM(AQ49:AY49)</f>
        <v>10567</v>
      </c>
      <c r="BA49" s="173"/>
    </row>
    <row r="50" spans="1:53" ht="24" customHeight="1" thickBot="1">
      <c r="A50" s="172" t="s">
        <v>11</v>
      </c>
      <c r="B50" s="518">
        <f>SUM(B6:B49)</f>
        <v>1319</v>
      </c>
      <c r="C50" s="519">
        <f>SUM(C6:C49)</f>
        <v>0</v>
      </c>
      <c r="D50" s="519">
        <f>SUM(D6:D49)</f>
        <v>0</v>
      </c>
      <c r="E50" s="519">
        <f t="shared" ref="E50:AX50" si="2">SUM(E6:E49)</f>
        <v>881</v>
      </c>
      <c r="F50" s="519">
        <f t="shared" si="2"/>
        <v>70</v>
      </c>
      <c r="G50" s="519">
        <f t="shared" si="2"/>
        <v>47</v>
      </c>
      <c r="H50" s="519">
        <f t="shared" si="2"/>
        <v>74</v>
      </c>
      <c r="I50" s="519">
        <f t="shared" si="2"/>
        <v>38</v>
      </c>
      <c r="J50" s="519">
        <f>SUM(J6:J49)</f>
        <v>138</v>
      </c>
      <c r="K50" s="519">
        <f t="shared" si="2"/>
        <v>583</v>
      </c>
      <c r="L50" s="519">
        <f t="shared" si="2"/>
        <v>67</v>
      </c>
      <c r="M50" s="519">
        <f t="shared" si="2"/>
        <v>271</v>
      </c>
      <c r="N50" s="519">
        <f t="shared" si="2"/>
        <v>52</v>
      </c>
      <c r="O50" s="519">
        <f t="shared" si="2"/>
        <v>101</v>
      </c>
      <c r="P50" s="519">
        <f t="shared" si="2"/>
        <v>174</v>
      </c>
      <c r="Q50" s="519">
        <f t="shared" si="2"/>
        <v>274</v>
      </c>
      <c r="R50" s="519">
        <f t="shared" si="2"/>
        <v>12</v>
      </c>
      <c r="S50" s="519">
        <f t="shared" si="2"/>
        <v>62</v>
      </c>
      <c r="T50" s="519">
        <f t="shared" si="2"/>
        <v>29</v>
      </c>
      <c r="U50" s="519">
        <f>SUM(U6:U49)</f>
        <v>0</v>
      </c>
      <c r="V50" s="519">
        <f t="shared" si="2"/>
        <v>504</v>
      </c>
      <c r="W50" s="519">
        <f t="shared" si="2"/>
        <v>1010</v>
      </c>
      <c r="X50" s="519">
        <f t="shared" si="2"/>
        <v>524</v>
      </c>
      <c r="Y50" s="519">
        <f t="shared" si="2"/>
        <v>11</v>
      </c>
      <c r="Z50" s="519">
        <f t="shared" si="2"/>
        <v>295</v>
      </c>
      <c r="AA50" s="519">
        <f t="shared" si="2"/>
        <v>311</v>
      </c>
      <c r="AB50" s="519">
        <f t="shared" si="2"/>
        <v>516</v>
      </c>
      <c r="AC50" s="519">
        <f t="shared" si="2"/>
        <v>650</v>
      </c>
      <c r="AD50" s="519">
        <f t="shared" si="2"/>
        <v>65</v>
      </c>
      <c r="AE50" s="519">
        <f t="shared" si="2"/>
        <v>63</v>
      </c>
      <c r="AF50" s="519">
        <f t="shared" si="2"/>
        <v>237</v>
      </c>
      <c r="AG50" s="519">
        <f>SUM(AG6:AG49)</f>
        <v>82</v>
      </c>
      <c r="AH50" s="519">
        <f t="shared" si="2"/>
        <v>1</v>
      </c>
      <c r="AI50" s="519">
        <f t="shared" si="2"/>
        <v>878</v>
      </c>
      <c r="AJ50" s="519">
        <f t="shared" si="2"/>
        <v>305</v>
      </c>
      <c r="AK50" s="519">
        <f t="shared" si="2"/>
        <v>1209</v>
      </c>
      <c r="AL50" s="519">
        <f t="shared" si="2"/>
        <v>649</v>
      </c>
      <c r="AM50" s="519">
        <f t="shared" si="2"/>
        <v>237</v>
      </c>
      <c r="AN50" s="519">
        <f t="shared" si="2"/>
        <v>385</v>
      </c>
      <c r="AO50" s="519">
        <f t="shared" si="2"/>
        <v>203</v>
      </c>
      <c r="AP50" s="522">
        <f t="shared" si="2"/>
        <v>287</v>
      </c>
      <c r="AQ50" s="726">
        <f>SUM(AQ6:AQ49)</f>
        <v>12614</v>
      </c>
      <c r="AR50" s="519">
        <f t="shared" si="2"/>
        <v>1</v>
      </c>
      <c r="AS50" s="519">
        <f t="shared" si="2"/>
        <v>43</v>
      </c>
      <c r="AT50" s="519">
        <f t="shared" si="2"/>
        <v>835</v>
      </c>
      <c r="AU50" s="520">
        <f t="shared" si="2"/>
        <v>1079</v>
      </c>
      <c r="AV50" s="519">
        <f t="shared" si="2"/>
        <v>302</v>
      </c>
      <c r="AW50" s="521">
        <f t="shared" si="2"/>
        <v>4952</v>
      </c>
      <c r="AX50" s="521">
        <f t="shared" si="2"/>
        <v>11465</v>
      </c>
      <c r="AY50" s="522">
        <f>SUM(AY6:AY49)</f>
        <v>4906</v>
      </c>
      <c r="AZ50" s="723">
        <f>SUM(AZ6:AZ49)</f>
        <v>36197</v>
      </c>
      <c r="BA50" s="171"/>
    </row>
    <row r="52" spans="1:53">
      <c r="AY52" s="140"/>
    </row>
  </sheetData>
  <mergeCells count="52"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V3:V5"/>
    <mergeCell ref="W3:W5"/>
    <mergeCell ref="X3:X5"/>
    <mergeCell ref="Y3:Y5"/>
    <mergeCell ref="Z3:Z5"/>
    <mergeCell ref="U3:U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Y3:AY5"/>
    <mergeCell ref="AZ3:AZ5"/>
    <mergeCell ref="BA3:BA5"/>
    <mergeCell ref="AS3:AS5"/>
    <mergeCell ref="AT3:AT5"/>
    <mergeCell ref="AU3:AU5"/>
    <mergeCell ref="AV3:AV5"/>
    <mergeCell ref="AW3:AW5"/>
    <mergeCell ref="AX3:AX5"/>
  </mergeCells>
  <phoneticPr fontId="2"/>
  <pageMargins left="0.98425196850393704" right="0.98425196850393704" top="0.78740157480314965" bottom="0.78740157480314965" header="0.51181102362204722" footer="0.51181102362204722"/>
  <pageSetup paperSize="9" scale="61" firstPageNumber="56" fitToWidth="2" orientation="portrait" useFirstPageNumber="1" r:id="rId1"/>
  <headerFooter alignWithMargins="0">
    <oddFooter>&amp;C&amp;"ＭＳ 明朝,標準"&amp;20&amp;P</oddFooter>
  </headerFooter>
  <colBreaks count="1" manualBreakCount="1">
    <brk id="3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61"/>
  <sheetViews>
    <sheetView view="pageBreakPreview" topLeftCell="J50" zoomScale="85" zoomScaleNormal="75" zoomScaleSheetLayoutView="85" workbookViewId="0">
      <selection activeCell="C57" sqref="C57"/>
    </sheetView>
  </sheetViews>
  <sheetFormatPr defaultColWidth="9" defaultRowHeight="13.5"/>
  <cols>
    <col min="1" max="1" width="2.5" style="41" customWidth="1"/>
    <col min="2" max="2" width="8.375" style="56" customWidth="1"/>
    <col min="3" max="3" width="14.625" style="41" customWidth="1"/>
    <col min="4" max="8" width="11.625" style="41" customWidth="1"/>
    <col min="9" max="9" width="10.125" style="41" customWidth="1"/>
    <col min="10" max="10" width="9.625" style="41" customWidth="1"/>
    <col min="11" max="11" width="10.75" style="41" customWidth="1"/>
    <col min="12" max="14" width="11.625" style="41" customWidth="1"/>
    <col min="15" max="16" width="10.125" style="41" customWidth="1"/>
    <col min="17" max="17" width="11.625" style="41" bestFit="1" customWidth="1"/>
    <col min="18" max="18" width="55.625" style="41" customWidth="1"/>
    <col min="19" max="19" width="0.5" style="41" customWidth="1"/>
    <col min="20" max="16384" width="9" style="41"/>
  </cols>
  <sheetData>
    <row r="1" spans="1:222" ht="14.25">
      <c r="A1" s="694" t="s">
        <v>475</v>
      </c>
      <c r="B1" s="52"/>
      <c r="R1" s="56" t="s">
        <v>564</v>
      </c>
    </row>
    <row r="2" spans="1:222" ht="13.5" customHeight="1">
      <c r="A2" s="912" t="s">
        <v>0</v>
      </c>
      <c r="B2" s="913"/>
      <c r="C2" s="58" t="s">
        <v>1</v>
      </c>
      <c r="D2" s="53"/>
      <c r="E2" s="933" t="s">
        <v>318</v>
      </c>
      <c r="F2" s="934"/>
      <c r="G2" s="934"/>
      <c r="H2" s="934"/>
      <c r="I2" s="934"/>
      <c r="J2" s="934"/>
      <c r="K2" s="934"/>
      <c r="L2" s="58"/>
      <c r="M2" s="58"/>
      <c r="N2" s="58"/>
      <c r="O2" s="58"/>
      <c r="P2" s="102" t="s">
        <v>2</v>
      </c>
      <c r="Q2" s="709" t="s">
        <v>504</v>
      </c>
      <c r="R2" s="14" t="s">
        <v>3</v>
      </c>
      <c r="S2" s="74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GZ2" s="44"/>
      <c r="HD2" s="54"/>
      <c r="HE2" s="54"/>
      <c r="HF2" s="54"/>
      <c r="HG2" s="54"/>
      <c r="HH2" s="54"/>
      <c r="HI2" s="54"/>
      <c r="HJ2" s="54"/>
      <c r="HK2" s="54"/>
      <c r="HN2" s="68"/>
    </row>
    <row r="3" spans="1:222" ht="14.1" customHeight="1">
      <c r="A3" s="905"/>
      <c r="B3" s="906"/>
      <c r="C3" s="54"/>
      <c r="D3" s="103"/>
      <c r="E3" s="933" t="s">
        <v>493</v>
      </c>
      <c r="F3" s="934"/>
      <c r="G3" s="934"/>
      <c r="H3" s="941"/>
      <c r="I3" s="933" t="s">
        <v>4</v>
      </c>
      <c r="J3" s="934"/>
      <c r="K3" s="941"/>
      <c r="L3" s="933" t="s">
        <v>5</v>
      </c>
      <c r="M3" s="934"/>
      <c r="N3" s="941"/>
      <c r="O3" s="912" t="s">
        <v>494</v>
      </c>
      <c r="P3" s="913"/>
      <c r="Q3" s="222" t="s">
        <v>505</v>
      </c>
      <c r="R3" s="12"/>
      <c r="S3" s="74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HD3" s="54"/>
      <c r="HE3" s="54"/>
      <c r="HF3" s="54"/>
      <c r="HG3" s="54"/>
      <c r="HH3" s="54"/>
      <c r="HI3" s="54"/>
      <c r="HJ3" s="54"/>
      <c r="HK3" s="54"/>
      <c r="HN3" s="68"/>
    </row>
    <row r="4" spans="1:222" ht="14.1" customHeight="1">
      <c r="A4" s="921"/>
      <c r="B4" s="922"/>
      <c r="C4" s="51"/>
      <c r="D4" s="96" t="s">
        <v>7</v>
      </c>
      <c r="E4" s="14" t="s">
        <v>300</v>
      </c>
      <c r="F4" s="14" t="s">
        <v>64</v>
      </c>
      <c r="G4" s="76" t="s">
        <v>33</v>
      </c>
      <c r="H4" s="131" t="s">
        <v>8</v>
      </c>
      <c r="I4" s="14" t="s">
        <v>300</v>
      </c>
      <c r="J4" s="14" t="s">
        <v>64</v>
      </c>
      <c r="K4" s="76" t="s">
        <v>33</v>
      </c>
      <c r="L4" s="14" t="s">
        <v>300</v>
      </c>
      <c r="M4" s="14" t="s">
        <v>64</v>
      </c>
      <c r="N4" s="186" t="s">
        <v>33</v>
      </c>
      <c r="O4" s="60"/>
      <c r="P4" s="708" t="s">
        <v>269</v>
      </c>
      <c r="Q4" s="223" t="s">
        <v>2</v>
      </c>
      <c r="R4" s="61"/>
      <c r="S4" s="54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HD4" s="54"/>
      <c r="HE4" s="54"/>
      <c r="HF4" s="54"/>
      <c r="HG4" s="54"/>
      <c r="HH4" s="54"/>
      <c r="HI4" s="54"/>
      <c r="HJ4" s="54"/>
      <c r="HK4" s="54"/>
      <c r="HN4" s="68"/>
    </row>
    <row r="5" spans="1:222" s="54" customFormat="1" ht="21.75" customHeight="1">
      <c r="A5" s="912" t="s">
        <v>267</v>
      </c>
      <c r="B5" s="913"/>
      <c r="C5" s="233">
        <v>1012541</v>
      </c>
      <c r="D5" s="233">
        <v>813971</v>
      </c>
      <c r="E5" s="233">
        <v>617655</v>
      </c>
      <c r="F5" s="233">
        <v>367629</v>
      </c>
      <c r="G5" s="650">
        <v>985284</v>
      </c>
      <c r="H5" s="233">
        <v>9130</v>
      </c>
      <c r="I5" s="233">
        <v>0</v>
      </c>
      <c r="J5" s="233">
        <v>0</v>
      </c>
      <c r="K5" s="233">
        <v>0</v>
      </c>
      <c r="L5" s="233">
        <v>10040</v>
      </c>
      <c r="M5" s="233">
        <v>17217</v>
      </c>
      <c r="N5" s="233">
        <v>27257</v>
      </c>
      <c r="O5" s="233">
        <v>0</v>
      </c>
      <c r="P5" s="233">
        <v>0</v>
      </c>
      <c r="Q5" s="229">
        <v>305.24334068902317</v>
      </c>
      <c r="R5" s="234" t="s">
        <v>204</v>
      </c>
      <c r="S5" s="154"/>
    </row>
    <row r="6" spans="1:222" s="54" customFormat="1" ht="21.75" customHeight="1">
      <c r="A6" s="62"/>
      <c r="B6" s="232" t="s">
        <v>161</v>
      </c>
      <c r="C6" s="651">
        <v>344732</v>
      </c>
      <c r="D6" s="651">
        <v>201334</v>
      </c>
      <c r="E6" s="651">
        <v>309058</v>
      </c>
      <c r="F6" s="651">
        <v>8417</v>
      </c>
      <c r="G6" s="651">
        <v>317475</v>
      </c>
      <c r="H6" s="651">
        <v>39</v>
      </c>
      <c r="I6" s="651">
        <v>0</v>
      </c>
      <c r="J6" s="651">
        <v>0</v>
      </c>
      <c r="K6" s="651">
        <v>0</v>
      </c>
      <c r="L6" s="651">
        <v>10040</v>
      </c>
      <c r="M6" s="651">
        <v>17217</v>
      </c>
      <c r="N6" s="651">
        <v>27257</v>
      </c>
      <c r="O6" s="651">
        <v>0</v>
      </c>
      <c r="P6" s="651">
        <v>0</v>
      </c>
      <c r="Q6" s="302"/>
      <c r="R6" s="303"/>
      <c r="S6" s="159"/>
    </row>
    <row r="7" spans="1:222" s="54" customFormat="1" ht="21.75" customHeight="1">
      <c r="A7" s="62"/>
      <c r="B7" s="239" t="s">
        <v>268</v>
      </c>
      <c r="C7" s="652">
        <v>152443</v>
      </c>
      <c r="D7" s="652">
        <v>97271</v>
      </c>
      <c r="E7" s="652">
        <v>16385</v>
      </c>
      <c r="F7" s="652">
        <v>136058</v>
      </c>
      <c r="G7" s="652">
        <v>152443</v>
      </c>
      <c r="H7" s="652">
        <v>2931</v>
      </c>
      <c r="I7" s="652">
        <v>0</v>
      </c>
      <c r="J7" s="652">
        <v>0</v>
      </c>
      <c r="K7" s="652">
        <v>0</v>
      </c>
      <c r="L7" s="652">
        <v>0</v>
      </c>
      <c r="M7" s="652">
        <v>0</v>
      </c>
      <c r="N7" s="652">
        <v>0</v>
      </c>
      <c r="O7" s="652">
        <v>0</v>
      </c>
      <c r="P7" s="652">
        <v>0</v>
      </c>
      <c r="Q7" s="444"/>
      <c r="R7" s="303"/>
      <c r="S7" s="159"/>
    </row>
    <row r="8" spans="1:222" s="54" customFormat="1" ht="21.75" customHeight="1">
      <c r="A8" s="241"/>
      <c r="B8" s="227" t="s">
        <v>270</v>
      </c>
      <c r="C8" s="653">
        <v>515366</v>
      </c>
      <c r="D8" s="653">
        <v>515366</v>
      </c>
      <c r="E8" s="653">
        <v>292212</v>
      </c>
      <c r="F8" s="653">
        <v>223154</v>
      </c>
      <c r="G8" s="653">
        <v>515366</v>
      </c>
      <c r="H8" s="653">
        <v>6160</v>
      </c>
      <c r="I8" s="653">
        <v>0</v>
      </c>
      <c r="J8" s="653">
        <v>0</v>
      </c>
      <c r="K8" s="653">
        <v>0</v>
      </c>
      <c r="L8" s="653">
        <v>0</v>
      </c>
      <c r="M8" s="653">
        <v>0</v>
      </c>
      <c r="N8" s="653">
        <v>0</v>
      </c>
      <c r="O8" s="653">
        <v>0</v>
      </c>
      <c r="P8" s="653">
        <v>0</v>
      </c>
      <c r="Q8" s="292">
        <v>0</v>
      </c>
      <c r="R8" s="293"/>
      <c r="S8" s="159"/>
    </row>
    <row r="9" spans="1:222" s="54" customFormat="1" ht="21.75" customHeight="1">
      <c r="A9" s="905" t="s">
        <v>248</v>
      </c>
      <c r="B9" s="906"/>
      <c r="C9" s="233">
        <v>1077923</v>
      </c>
      <c r="D9" s="244">
        <v>586874</v>
      </c>
      <c r="E9" s="233">
        <v>809625</v>
      </c>
      <c r="F9" s="233">
        <v>232847</v>
      </c>
      <c r="G9" s="233">
        <v>1042472</v>
      </c>
      <c r="H9" s="233">
        <v>5132</v>
      </c>
      <c r="I9" s="233">
        <v>0</v>
      </c>
      <c r="J9" s="233">
        <v>0</v>
      </c>
      <c r="K9" s="233">
        <v>0</v>
      </c>
      <c r="L9" s="233">
        <v>27454</v>
      </c>
      <c r="M9" s="233">
        <v>7997</v>
      </c>
      <c r="N9" s="233">
        <v>35451</v>
      </c>
      <c r="O9" s="233">
        <v>0</v>
      </c>
      <c r="P9" s="233">
        <v>0</v>
      </c>
      <c r="Q9" s="229">
        <v>289.37996316719199</v>
      </c>
      <c r="R9" s="234"/>
      <c r="S9" s="154"/>
    </row>
    <row r="10" spans="1:222" s="54" customFormat="1" ht="21.75" customHeight="1">
      <c r="A10" s="62"/>
      <c r="B10" s="232" t="s">
        <v>319</v>
      </c>
      <c r="C10" s="651">
        <v>668838</v>
      </c>
      <c r="D10" s="652">
        <v>283901</v>
      </c>
      <c r="E10" s="651">
        <v>523918</v>
      </c>
      <c r="F10" s="651">
        <v>109469</v>
      </c>
      <c r="G10" s="651">
        <v>633387</v>
      </c>
      <c r="H10" s="651">
        <v>1762</v>
      </c>
      <c r="I10" s="651">
        <v>0</v>
      </c>
      <c r="J10" s="651">
        <v>0</v>
      </c>
      <c r="K10" s="651">
        <v>0</v>
      </c>
      <c r="L10" s="651">
        <v>27454</v>
      </c>
      <c r="M10" s="651">
        <v>7997</v>
      </c>
      <c r="N10" s="651">
        <v>35451</v>
      </c>
      <c r="O10" s="651">
        <v>0</v>
      </c>
      <c r="P10" s="651">
        <v>0</v>
      </c>
      <c r="Q10" s="302"/>
      <c r="R10" s="303"/>
      <c r="S10" s="159"/>
    </row>
    <row r="11" spans="1:222" s="54" customFormat="1" ht="21.75" customHeight="1">
      <c r="A11" s="62"/>
      <c r="B11" s="239" t="s">
        <v>320</v>
      </c>
      <c r="C11" s="652">
        <v>45338</v>
      </c>
      <c r="D11" s="652">
        <v>37989</v>
      </c>
      <c r="E11" s="652">
        <v>31088</v>
      </c>
      <c r="F11" s="652">
        <v>14250</v>
      </c>
      <c r="G11" s="652">
        <v>45338</v>
      </c>
      <c r="H11" s="652">
        <v>307</v>
      </c>
      <c r="I11" s="652">
        <v>0</v>
      </c>
      <c r="J11" s="652">
        <v>0</v>
      </c>
      <c r="K11" s="652">
        <v>0</v>
      </c>
      <c r="L11" s="652">
        <v>0</v>
      </c>
      <c r="M11" s="652">
        <v>0</v>
      </c>
      <c r="N11" s="652">
        <v>0</v>
      </c>
      <c r="O11" s="652">
        <v>0</v>
      </c>
      <c r="P11" s="652">
        <v>0</v>
      </c>
      <c r="Q11" s="444"/>
      <c r="R11" s="303"/>
      <c r="S11" s="159"/>
    </row>
    <row r="12" spans="1:222" s="54" customFormat="1" ht="21.75" customHeight="1">
      <c r="A12" s="62"/>
      <c r="B12" s="239" t="s">
        <v>143</v>
      </c>
      <c r="C12" s="652">
        <v>145223</v>
      </c>
      <c r="D12" s="652">
        <v>95125</v>
      </c>
      <c r="E12" s="652">
        <v>108477</v>
      </c>
      <c r="F12" s="652">
        <v>36746</v>
      </c>
      <c r="G12" s="652">
        <v>145223</v>
      </c>
      <c r="H12" s="652">
        <v>867</v>
      </c>
      <c r="I12" s="652">
        <v>0</v>
      </c>
      <c r="J12" s="652">
        <v>0</v>
      </c>
      <c r="K12" s="652">
        <v>0</v>
      </c>
      <c r="L12" s="652">
        <v>0</v>
      </c>
      <c r="M12" s="652">
        <v>0</v>
      </c>
      <c r="N12" s="652">
        <v>0</v>
      </c>
      <c r="O12" s="652">
        <v>0</v>
      </c>
      <c r="P12" s="652">
        <v>0</v>
      </c>
      <c r="Q12" s="444"/>
      <c r="R12" s="303"/>
      <c r="S12" s="159"/>
    </row>
    <row r="13" spans="1:222" s="54" customFormat="1" ht="21.75" customHeight="1">
      <c r="A13" s="62"/>
      <c r="B13" s="239" t="s">
        <v>144</v>
      </c>
      <c r="C13" s="652">
        <v>94956</v>
      </c>
      <c r="D13" s="652">
        <v>69611</v>
      </c>
      <c r="E13" s="652">
        <v>69314</v>
      </c>
      <c r="F13" s="652">
        <v>25642</v>
      </c>
      <c r="G13" s="652">
        <v>94956</v>
      </c>
      <c r="H13" s="652">
        <v>825</v>
      </c>
      <c r="I13" s="652">
        <v>0</v>
      </c>
      <c r="J13" s="652">
        <v>0</v>
      </c>
      <c r="K13" s="652">
        <v>0</v>
      </c>
      <c r="L13" s="652">
        <v>0</v>
      </c>
      <c r="M13" s="652">
        <v>0</v>
      </c>
      <c r="N13" s="652">
        <v>0</v>
      </c>
      <c r="O13" s="652">
        <v>0</v>
      </c>
      <c r="P13" s="652">
        <v>0</v>
      </c>
      <c r="Q13" s="444"/>
      <c r="R13" s="303"/>
      <c r="S13" s="159"/>
    </row>
    <row r="14" spans="1:222" s="54" customFormat="1" ht="21.75" customHeight="1">
      <c r="A14" s="62"/>
      <c r="B14" s="239" t="s">
        <v>147</v>
      </c>
      <c r="C14" s="652">
        <v>66354</v>
      </c>
      <c r="D14" s="652">
        <v>51365</v>
      </c>
      <c r="E14" s="652">
        <v>44190</v>
      </c>
      <c r="F14" s="652">
        <v>22164</v>
      </c>
      <c r="G14" s="652">
        <v>66354</v>
      </c>
      <c r="H14" s="652">
        <v>721</v>
      </c>
      <c r="I14" s="652">
        <v>0</v>
      </c>
      <c r="J14" s="652">
        <v>0</v>
      </c>
      <c r="K14" s="652">
        <v>0</v>
      </c>
      <c r="L14" s="652">
        <v>0</v>
      </c>
      <c r="M14" s="652">
        <v>0</v>
      </c>
      <c r="N14" s="652">
        <v>0</v>
      </c>
      <c r="O14" s="652">
        <v>0</v>
      </c>
      <c r="P14" s="652">
        <v>0</v>
      </c>
      <c r="Q14" s="444"/>
      <c r="R14" s="303"/>
      <c r="S14" s="159"/>
    </row>
    <row r="15" spans="1:222" s="54" customFormat="1" ht="21.75" customHeight="1">
      <c r="A15" s="62"/>
      <c r="B15" s="227" t="s">
        <v>174</v>
      </c>
      <c r="C15" s="653">
        <v>57214</v>
      </c>
      <c r="D15" s="653">
        <v>48883</v>
      </c>
      <c r="E15" s="653">
        <v>32638</v>
      </c>
      <c r="F15" s="653">
        <v>24576</v>
      </c>
      <c r="G15" s="653">
        <v>57214</v>
      </c>
      <c r="H15" s="653">
        <v>650</v>
      </c>
      <c r="I15" s="653">
        <v>0</v>
      </c>
      <c r="J15" s="653">
        <v>0</v>
      </c>
      <c r="K15" s="653">
        <v>0</v>
      </c>
      <c r="L15" s="653">
        <v>0</v>
      </c>
      <c r="M15" s="653">
        <v>0</v>
      </c>
      <c r="N15" s="653">
        <v>0</v>
      </c>
      <c r="O15" s="653">
        <v>0</v>
      </c>
      <c r="P15" s="653">
        <v>0</v>
      </c>
      <c r="Q15" s="292"/>
      <c r="R15" s="293"/>
      <c r="S15" s="159"/>
    </row>
    <row r="16" spans="1:222" s="54" customFormat="1" ht="21.75" customHeight="1">
      <c r="A16" s="912" t="s">
        <v>249</v>
      </c>
      <c r="B16" s="913"/>
      <c r="C16" s="233">
        <v>367667</v>
      </c>
      <c r="D16" s="233">
        <v>273098</v>
      </c>
      <c r="E16" s="233">
        <v>197123</v>
      </c>
      <c r="F16" s="233">
        <v>79988</v>
      </c>
      <c r="G16" s="233">
        <v>277111</v>
      </c>
      <c r="H16" s="233">
        <v>2067</v>
      </c>
      <c r="I16" s="233">
        <v>0</v>
      </c>
      <c r="J16" s="233">
        <v>0</v>
      </c>
      <c r="K16" s="233">
        <v>0</v>
      </c>
      <c r="L16" s="233">
        <v>49202</v>
      </c>
      <c r="M16" s="233">
        <v>41354</v>
      </c>
      <c r="N16" s="233">
        <v>90556</v>
      </c>
      <c r="O16" s="233">
        <v>0</v>
      </c>
      <c r="P16" s="233">
        <v>0</v>
      </c>
      <c r="Q16" s="229">
        <v>348.84340961706329</v>
      </c>
      <c r="R16" s="234"/>
      <c r="S16" s="154"/>
    </row>
    <row r="17" spans="1:19" s="54" customFormat="1" ht="21.75" customHeight="1">
      <c r="A17" s="62"/>
      <c r="B17" s="232" t="s">
        <v>145</v>
      </c>
      <c r="C17" s="651">
        <v>296175</v>
      </c>
      <c r="D17" s="651">
        <v>227464</v>
      </c>
      <c r="E17" s="651">
        <v>153184</v>
      </c>
      <c r="F17" s="651">
        <v>52435</v>
      </c>
      <c r="G17" s="651">
        <v>205619</v>
      </c>
      <c r="H17" s="651">
        <v>1171</v>
      </c>
      <c r="I17" s="651">
        <v>0</v>
      </c>
      <c r="J17" s="651">
        <v>0</v>
      </c>
      <c r="K17" s="651">
        <v>0</v>
      </c>
      <c r="L17" s="651">
        <v>49202</v>
      </c>
      <c r="M17" s="651">
        <v>41354</v>
      </c>
      <c r="N17" s="651">
        <v>90556</v>
      </c>
      <c r="O17" s="651">
        <v>0</v>
      </c>
      <c r="P17" s="651">
        <v>0</v>
      </c>
      <c r="Q17" s="302"/>
      <c r="R17" s="303"/>
      <c r="S17" s="160"/>
    </row>
    <row r="18" spans="1:19" s="54" customFormat="1" ht="21.75" customHeight="1">
      <c r="A18" s="100"/>
      <c r="B18" s="227" t="s">
        <v>321</v>
      </c>
      <c r="C18" s="653">
        <v>71492</v>
      </c>
      <c r="D18" s="653">
        <v>45634</v>
      </c>
      <c r="E18" s="653">
        <v>43939</v>
      </c>
      <c r="F18" s="653">
        <v>27553</v>
      </c>
      <c r="G18" s="653">
        <v>71492</v>
      </c>
      <c r="H18" s="653">
        <v>896</v>
      </c>
      <c r="I18" s="653">
        <v>0</v>
      </c>
      <c r="J18" s="653">
        <v>0</v>
      </c>
      <c r="K18" s="653">
        <v>0</v>
      </c>
      <c r="L18" s="653">
        <v>0</v>
      </c>
      <c r="M18" s="653">
        <v>0</v>
      </c>
      <c r="N18" s="653">
        <v>0</v>
      </c>
      <c r="O18" s="653">
        <v>0</v>
      </c>
      <c r="P18" s="653">
        <v>0</v>
      </c>
      <c r="Q18" s="292"/>
      <c r="R18" s="293"/>
      <c r="S18" s="159"/>
    </row>
    <row r="19" spans="1:19" s="54" customFormat="1" ht="21.75" customHeight="1">
      <c r="A19" s="912" t="s">
        <v>250</v>
      </c>
      <c r="B19" s="913"/>
      <c r="C19" s="233">
        <v>634185</v>
      </c>
      <c r="D19" s="233">
        <v>361628</v>
      </c>
      <c r="E19" s="233">
        <v>422008</v>
      </c>
      <c r="F19" s="233">
        <v>177294</v>
      </c>
      <c r="G19" s="233">
        <v>599302</v>
      </c>
      <c r="H19" s="233">
        <v>4366</v>
      </c>
      <c r="I19" s="233">
        <v>0</v>
      </c>
      <c r="J19" s="233">
        <v>0</v>
      </c>
      <c r="K19" s="233">
        <v>0</v>
      </c>
      <c r="L19" s="233">
        <v>20214</v>
      </c>
      <c r="M19" s="233">
        <v>14669</v>
      </c>
      <c r="N19" s="233">
        <v>34883</v>
      </c>
      <c r="O19" s="233">
        <v>0</v>
      </c>
      <c r="P19" s="233">
        <v>0</v>
      </c>
      <c r="Q19" s="229">
        <v>299.61873535414617</v>
      </c>
      <c r="R19" s="234"/>
      <c r="S19" s="154"/>
    </row>
    <row r="20" spans="1:19" s="54" customFormat="1" ht="21.75" customHeight="1">
      <c r="A20" s="62"/>
      <c r="B20" s="232" t="s">
        <v>322</v>
      </c>
      <c r="C20" s="651">
        <v>310073</v>
      </c>
      <c r="D20" s="651">
        <v>144113</v>
      </c>
      <c r="E20" s="651">
        <v>192117</v>
      </c>
      <c r="F20" s="651">
        <v>83073</v>
      </c>
      <c r="G20" s="651">
        <v>275190</v>
      </c>
      <c r="H20" s="651">
        <v>1614</v>
      </c>
      <c r="I20" s="651">
        <v>0</v>
      </c>
      <c r="J20" s="651">
        <v>0</v>
      </c>
      <c r="K20" s="651">
        <v>0</v>
      </c>
      <c r="L20" s="651">
        <v>20214</v>
      </c>
      <c r="M20" s="651">
        <v>14669</v>
      </c>
      <c r="N20" s="651">
        <v>34883</v>
      </c>
      <c r="O20" s="651">
        <v>0</v>
      </c>
      <c r="P20" s="651">
        <v>0</v>
      </c>
      <c r="Q20" s="302"/>
      <c r="R20" s="303"/>
      <c r="S20" s="159"/>
    </row>
    <row r="21" spans="1:19" s="54" customFormat="1" ht="21.75" customHeight="1">
      <c r="A21" s="62"/>
      <c r="B21" s="239" t="s">
        <v>235</v>
      </c>
      <c r="C21" s="652">
        <v>58815</v>
      </c>
      <c r="D21" s="652">
        <v>46321</v>
      </c>
      <c r="E21" s="652">
        <v>40274</v>
      </c>
      <c r="F21" s="652">
        <v>18541</v>
      </c>
      <c r="G21" s="652">
        <v>58815</v>
      </c>
      <c r="H21" s="652">
        <v>627</v>
      </c>
      <c r="I21" s="652">
        <v>0</v>
      </c>
      <c r="J21" s="652">
        <v>0</v>
      </c>
      <c r="K21" s="652">
        <v>0</v>
      </c>
      <c r="L21" s="652">
        <v>0</v>
      </c>
      <c r="M21" s="652">
        <v>0</v>
      </c>
      <c r="N21" s="652">
        <v>0</v>
      </c>
      <c r="O21" s="652">
        <v>0</v>
      </c>
      <c r="P21" s="652">
        <v>0</v>
      </c>
      <c r="Q21" s="444"/>
      <c r="R21" s="303"/>
      <c r="S21" s="159"/>
    </row>
    <row r="22" spans="1:19" s="54" customFormat="1" ht="21.75" customHeight="1">
      <c r="A22" s="62"/>
      <c r="B22" s="239" t="s">
        <v>323</v>
      </c>
      <c r="C22" s="652">
        <v>129770</v>
      </c>
      <c r="D22" s="652">
        <v>78561</v>
      </c>
      <c r="E22" s="652">
        <v>87343</v>
      </c>
      <c r="F22" s="652">
        <v>42427</v>
      </c>
      <c r="G22" s="652">
        <v>129770</v>
      </c>
      <c r="H22" s="652">
        <v>1242</v>
      </c>
      <c r="I22" s="652">
        <v>0</v>
      </c>
      <c r="J22" s="652">
        <v>0</v>
      </c>
      <c r="K22" s="652">
        <v>0</v>
      </c>
      <c r="L22" s="652">
        <v>0</v>
      </c>
      <c r="M22" s="652">
        <v>0</v>
      </c>
      <c r="N22" s="652">
        <v>0</v>
      </c>
      <c r="O22" s="652">
        <v>0</v>
      </c>
      <c r="P22" s="652">
        <v>0</v>
      </c>
      <c r="Q22" s="444"/>
      <c r="R22" s="303"/>
      <c r="S22" s="159"/>
    </row>
    <row r="23" spans="1:19" s="54" customFormat="1" ht="21.75" customHeight="1">
      <c r="A23" s="100"/>
      <c r="B23" s="227" t="s">
        <v>234</v>
      </c>
      <c r="C23" s="653">
        <v>135527</v>
      </c>
      <c r="D23" s="653">
        <v>92633</v>
      </c>
      <c r="E23" s="653">
        <v>102274</v>
      </c>
      <c r="F23" s="653">
        <v>33253</v>
      </c>
      <c r="G23" s="653">
        <v>135527</v>
      </c>
      <c r="H23" s="653">
        <v>883</v>
      </c>
      <c r="I23" s="653">
        <v>0</v>
      </c>
      <c r="J23" s="653">
        <v>0</v>
      </c>
      <c r="K23" s="653">
        <v>0</v>
      </c>
      <c r="L23" s="653">
        <v>0</v>
      </c>
      <c r="M23" s="653">
        <v>0</v>
      </c>
      <c r="N23" s="653">
        <v>0</v>
      </c>
      <c r="O23" s="653">
        <v>0</v>
      </c>
      <c r="P23" s="653">
        <v>0</v>
      </c>
      <c r="Q23" s="292"/>
      <c r="R23" s="293"/>
      <c r="S23" s="159"/>
    </row>
    <row r="24" spans="1:19" s="54" customFormat="1" ht="21.75" customHeight="1">
      <c r="A24" s="912" t="s">
        <v>253</v>
      </c>
      <c r="B24" s="913"/>
      <c r="C24" s="233">
        <v>697343</v>
      </c>
      <c r="D24" s="233">
        <v>408732</v>
      </c>
      <c r="E24" s="233">
        <v>524401</v>
      </c>
      <c r="F24" s="233">
        <v>172942</v>
      </c>
      <c r="G24" s="233">
        <v>697343</v>
      </c>
      <c r="H24" s="233">
        <v>3888</v>
      </c>
      <c r="I24" s="23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29">
        <v>312.79823447879897</v>
      </c>
      <c r="R24" s="234"/>
      <c r="S24" s="154"/>
    </row>
    <row r="25" spans="1:19" s="54" customFormat="1" ht="21.75" customHeight="1">
      <c r="A25" s="62"/>
      <c r="B25" s="232" t="s">
        <v>324</v>
      </c>
      <c r="C25" s="654">
        <v>325894</v>
      </c>
      <c r="D25" s="654">
        <v>160095</v>
      </c>
      <c r="E25" s="654">
        <v>265696</v>
      </c>
      <c r="F25" s="654">
        <v>60198</v>
      </c>
      <c r="G25" s="654">
        <v>325894</v>
      </c>
      <c r="H25" s="654">
        <v>1732</v>
      </c>
      <c r="I25" s="654">
        <v>0</v>
      </c>
      <c r="J25" s="654">
        <v>0</v>
      </c>
      <c r="K25" s="654">
        <v>0</v>
      </c>
      <c r="L25" s="654">
        <v>0</v>
      </c>
      <c r="M25" s="654">
        <v>0</v>
      </c>
      <c r="N25" s="654">
        <v>0</v>
      </c>
      <c r="O25" s="654">
        <v>0</v>
      </c>
      <c r="P25" s="654">
        <v>0</v>
      </c>
      <c r="Q25" s="307"/>
      <c r="R25" s="245"/>
      <c r="S25" s="155"/>
    </row>
    <row r="26" spans="1:19" s="54" customFormat="1" ht="21.75" customHeight="1">
      <c r="A26" s="62"/>
      <c r="B26" s="239" t="s">
        <v>209</v>
      </c>
      <c r="C26" s="652">
        <v>78648</v>
      </c>
      <c r="D26" s="652">
        <v>59901</v>
      </c>
      <c r="E26" s="652">
        <v>58331</v>
      </c>
      <c r="F26" s="652">
        <v>20317</v>
      </c>
      <c r="G26" s="652">
        <v>78648</v>
      </c>
      <c r="H26" s="652">
        <v>540</v>
      </c>
      <c r="I26" s="652">
        <v>0</v>
      </c>
      <c r="J26" s="652">
        <v>0</v>
      </c>
      <c r="K26" s="652">
        <v>0</v>
      </c>
      <c r="L26" s="652">
        <v>0</v>
      </c>
      <c r="M26" s="652">
        <v>0</v>
      </c>
      <c r="N26" s="652">
        <v>0</v>
      </c>
      <c r="O26" s="652">
        <v>0</v>
      </c>
      <c r="P26" s="652">
        <v>0</v>
      </c>
      <c r="Q26" s="250"/>
      <c r="R26" s="303"/>
      <c r="S26" s="159"/>
    </row>
    <row r="27" spans="1:19" s="54" customFormat="1" ht="21.75" customHeight="1">
      <c r="A27" s="62"/>
      <c r="B27" s="239" t="s">
        <v>211</v>
      </c>
      <c r="C27" s="652">
        <v>171251</v>
      </c>
      <c r="D27" s="652">
        <v>84028</v>
      </c>
      <c r="E27" s="652">
        <v>126722</v>
      </c>
      <c r="F27" s="652">
        <v>44529</v>
      </c>
      <c r="G27" s="652">
        <v>171251</v>
      </c>
      <c r="H27" s="652">
        <v>1027</v>
      </c>
      <c r="I27" s="652">
        <v>0</v>
      </c>
      <c r="J27" s="652">
        <v>0</v>
      </c>
      <c r="K27" s="652">
        <v>0</v>
      </c>
      <c r="L27" s="652">
        <v>0</v>
      </c>
      <c r="M27" s="652">
        <v>0</v>
      </c>
      <c r="N27" s="652">
        <v>0</v>
      </c>
      <c r="O27" s="652">
        <v>0</v>
      </c>
      <c r="P27" s="652">
        <v>0</v>
      </c>
      <c r="Q27" s="250"/>
      <c r="R27" s="303"/>
      <c r="S27" s="159"/>
    </row>
    <row r="28" spans="1:19" s="54" customFormat="1" ht="21.75" customHeight="1">
      <c r="A28" s="62"/>
      <c r="B28" s="239" t="s">
        <v>261</v>
      </c>
      <c r="C28" s="652">
        <v>77378</v>
      </c>
      <c r="D28" s="652">
        <v>60698</v>
      </c>
      <c r="E28" s="652">
        <v>47101</v>
      </c>
      <c r="F28" s="652">
        <v>30277</v>
      </c>
      <c r="G28" s="652">
        <v>77378</v>
      </c>
      <c r="H28" s="652">
        <v>589</v>
      </c>
      <c r="I28" s="652">
        <v>0</v>
      </c>
      <c r="J28" s="652">
        <v>0</v>
      </c>
      <c r="K28" s="652">
        <v>0</v>
      </c>
      <c r="L28" s="652">
        <v>0</v>
      </c>
      <c r="M28" s="652">
        <v>0</v>
      </c>
      <c r="N28" s="652">
        <v>0</v>
      </c>
      <c r="O28" s="652">
        <v>0</v>
      </c>
      <c r="P28" s="652">
        <v>0</v>
      </c>
      <c r="Q28" s="250"/>
      <c r="R28" s="303"/>
      <c r="S28" s="159"/>
    </row>
    <row r="29" spans="1:19" s="54" customFormat="1" ht="21.75" customHeight="1">
      <c r="A29" s="100"/>
      <c r="B29" s="227" t="s">
        <v>430</v>
      </c>
      <c r="C29" s="653">
        <v>44172</v>
      </c>
      <c r="D29" s="653">
        <v>44010</v>
      </c>
      <c r="E29" s="653">
        <v>26551</v>
      </c>
      <c r="F29" s="653">
        <v>17621</v>
      </c>
      <c r="G29" s="653">
        <v>44172</v>
      </c>
      <c r="H29" s="653">
        <v>0</v>
      </c>
      <c r="I29" s="653">
        <v>0</v>
      </c>
      <c r="J29" s="653">
        <v>0</v>
      </c>
      <c r="K29" s="653">
        <v>0</v>
      </c>
      <c r="L29" s="653">
        <v>0</v>
      </c>
      <c r="M29" s="653">
        <v>0</v>
      </c>
      <c r="N29" s="653">
        <v>0</v>
      </c>
      <c r="O29" s="653">
        <v>0</v>
      </c>
      <c r="P29" s="653">
        <v>0</v>
      </c>
      <c r="Q29" s="337"/>
      <c r="R29" s="293"/>
      <c r="S29" s="159"/>
    </row>
    <row r="30" spans="1:19" s="54" customFormat="1" ht="21.75" customHeight="1">
      <c r="A30" s="905" t="s">
        <v>212</v>
      </c>
      <c r="B30" s="906"/>
      <c r="C30" s="655">
        <v>429432</v>
      </c>
      <c r="D30" s="655">
        <v>90000</v>
      </c>
      <c r="E30" s="655">
        <v>303696</v>
      </c>
      <c r="F30" s="655">
        <v>125736</v>
      </c>
      <c r="G30" s="655">
        <v>429432</v>
      </c>
      <c r="H30" s="655">
        <v>3642</v>
      </c>
      <c r="I30" s="655">
        <v>0</v>
      </c>
      <c r="J30" s="655">
        <v>0</v>
      </c>
      <c r="K30" s="655">
        <v>0</v>
      </c>
      <c r="L30" s="655">
        <v>0</v>
      </c>
      <c r="M30" s="655">
        <v>0</v>
      </c>
      <c r="N30" s="655">
        <v>0</v>
      </c>
      <c r="O30" s="655">
        <v>0</v>
      </c>
      <c r="P30" s="655">
        <v>0</v>
      </c>
      <c r="Q30" s="229">
        <v>952.95919046667996</v>
      </c>
      <c r="R30" s="509"/>
      <c r="S30" s="156"/>
    </row>
    <row r="31" spans="1:19" s="54" customFormat="1" ht="21.75" customHeight="1">
      <c r="A31" s="905" t="s">
        <v>213</v>
      </c>
      <c r="B31" s="906"/>
      <c r="C31" s="656">
        <v>335113</v>
      </c>
      <c r="D31" s="656">
        <v>138418</v>
      </c>
      <c r="E31" s="656">
        <v>220651</v>
      </c>
      <c r="F31" s="656">
        <v>68067</v>
      </c>
      <c r="G31" s="656">
        <v>288718</v>
      </c>
      <c r="H31" s="656">
        <v>1809</v>
      </c>
      <c r="I31" s="656">
        <v>13553</v>
      </c>
      <c r="J31" s="656">
        <v>32842</v>
      </c>
      <c r="K31" s="656">
        <v>46395</v>
      </c>
      <c r="L31" s="656">
        <v>0</v>
      </c>
      <c r="M31" s="656">
        <v>0</v>
      </c>
      <c r="N31" s="656">
        <v>0</v>
      </c>
      <c r="O31" s="656">
        <v>0</v>
      </c>
      <c r="P31" s="656">
        <v>0</v>
      </c>
      <c r="Q31" s="657">
        <v>446.06793919548488</v>
      </c>
      <c r="R31" s="407"/>
      <c r="S31" s="161"/>
    </row>
    <row r="32" spans="1:19" s="54" customFormat="1" ht="21.75" customHeight="1">
      <c r="A32" s="912" t="s">
        <v>254</v>
      </c>
      <c r="B32" s="913"/>
      <c r="C32" s="233">
        <v>434305</v>
      </c>
      <c r="D32" s="233">
        <v>263051</v>
      </c>
      <c r="E32" s="233">
        <v>217732</v>
      </c>
      <c r="F32" s="233">
        <v>77948</v>
      </c>
      <c r="G32" s="233">
        <v>295680</v>
      </c>
      <c r="H32" s="233">
        <v>1889</v>
      </c>
      <c r="I32" s="233">
        <v>0</v>
      </c>
      <c r="J32" s="233">
        <v>0</v>
      </c>
      <c r="K32" s="233">
        <v>0</v>
      </c>
      <c r="L32" s="233">
        <v>97789</v>
      </c>
      <c r="M32" s="233">
        <v>40822</v>
      </c>
      <c r="N32" s="233">
        <v>138611</v>
      </c>
      <c r="O32" s="233">
        <v>14</v>
      </c>
      <c r="P32" s="233">
        <v>0</v>
      </c>
      <c r="Q32" s="229">
        <v>586.30442119473503</v>
      </c>
      <c r="R32" s="234"/>
      <c r="S32" s="154"/>
    </row>
    <row r="33" spans="1:19" s="54" customFormat="1" ht="21.75" customHeight="1">
      <c r="A33" s="62"/>
      <c r="B33" s="232" t="s">
        <v>214</v>
      </c>
      <c r="C33" s="651">
        <v>388840</v>
      </c>
      <c r="D33" s="651">
        <v>236119</v>
      </c>
      <c r="E33" s="651">
        <v>193031</v>
      </c>
      <c r="F33" s="651">
        <v>57184</v>
      </c>
      <c r="G33" s="651">
        <v>250215</v>
      </c>
      <c r="H33" s="651">
        <v>1562</v>
      </c>
      <c r="I33" s="651">
        <v>0</v>
      </c>
      <c r="J33" s="651">
        <v>0</v>
      </c>
      <c r="K33" s="651">
        <v>0</v>
      </c>
      <c r="L33" s="651">
        <v>97789</v>
      </c>
      <c r="M33" s="651">
        <v>40822</v>
      </c>
      <c r="N33" s="651">
        <v>138611</v>
      </c>
      <c r="O33" s="651">
        <v>14</v>
      </c>
      <c r="P33" s="651"/>
      <c r="Q33" s="307"/>
      <c r="R33" s="303"/>
      <c r="S33" s="160"/>
    </row>
    <row r="34" spans="1:19" s="54" customFormat="1" ht="21.75" customHeight="1">
      <c r="A34" s="100"/>
      <c r="B34" s="227" t="s">
        <v>215</v>
      </c>
      <c r="C34" s="653">
        <v>45465</v>
      </c>
      <c r="D34" s="653">
        <v>26932</v>
      </c>
      <c r="E34" s="653">
        <v>24701</v>
      </c>
      <c r="F34" s="653">
        <v>20764</v>
      </c>
      <c r="G34" s="653">
        <v>45465</v>
      </c>
      <c r="H34" s="653">
        <v>327</v>
      </c>
      <c r="I34" s="653">
        <v>0</v>
      </c>
      <c r="J34" s="653">
        <v>0</v>
      </c>
      <c r="K34" s="653">
        <v>0</v>
      </c>
      <c r="L34" s="653">
        <v>0</v>
      </c>
      <c r="M34" s="653">
        <v>0</v>
      </c>
      <c r="N34" s="653">
        <v>0</v>
      </c>
      <c r="O34" s="653">
        <v>0</v>
      </c>
      <c r="P34" s="653">
        <v>0</v>
      </c>
      <c r="Q34" s="337"/>
      <c r="R34" s="293"/>
      <c r="S34" s="159"/>
    </row>
    <row r="35" spans="1:19" s="54" customFormat="1" ht="21.75" customHeight="1">
      <c r="A35" s="912" t="s">
        <v>216</v>
      </c>
      <c r="B35" s="913"/>
      <c r="C35" s="655">
        <v>249651</v>
      </c>
      <c r="D35" s="655">
        <v>118649</v>
      </c>
      <c r="E35" s="655">
        <v>168341</v>
      </c>
      <c r="F35" s="655">
        <v>58306</v>
      </c>
      <c r="G35" s="655">
        <v>226647</v>
      </c>
      <c r="H35" s="655">
        <v>1881</v>
      </c>
      <c r="I35" s="655">
        <v>10769</v>
      </c>
      <c r="J35" s="655">
        <v>12235</v>
      </c>
      <c r="K35" s="655">
        <v>23004</v>
      </c>
      <c r="L35" s="655">
        <v>0</v>
      </c>
      <c r="M35" s="655">
        <v>0</v>
      </c>
      <c r="N35" s="655">
        <v>0</v>
      </c>
      <c r="O35" s="655">
        <v>0</v>
      </c>
      <c r="P35" s="655">
        <v>0</v>
      </c>
      <c r="Q35" s="229">
        <v>396.3280468638377</v>
      </c>
      <c r="R35" s="389"/>
      <c r="S35" s="159"/>
    </row>
    <row r="36" spans="1:19" s="104" customFormat="1" ht="21.75" customHeight="1">
      <c r="A36" s="921" t="s">
        <v>217</v>
      </c>
      <c r="B36" s="922"/>
      <c r="C36" s="653">
        <v>182743</v>
      </c>
      <c r="D36" s="653">
        <v>99093</v>
      </c>
      <c r="E36" s="653">
        <v>127581</v>
      </c>
      <c r="F36" s="653">
        <v>55162</v>
      </c>
      <c r="G36" s="653">
        <v>182743</v>
      </c>
      <c r="H36" s="653">
        <v>970</v>
      </c>
      <c r="I36" s="653">
        <v>0</v>
      </c>
      <c r="J36" s="653">
        <v>0</v>
      </c>
      <c r="K36" s="653">
        <v>0</v>
      </c>
      <c r="L36" s="653">
        <v>0</v>
      </c>
      <c r="M36" s="653">
        <v>0</v>
      </c>
      <c r="N36" s="653">
        <v>0</v>
      </c>
      <c r="O36" s="653">
        <v>0</v>
      </c>
      <c r="P36" s="653">
        <v>0</v>
      </c>
      <c r="Q36" s="657">
        <v>388.03057649431997</v>
      </c>
      <c r="R36" s="293"/>
      <c r="S36" s="159"/>
    </row>
    <row r="37" spans="1:19" s="54" customFormat="1" ht="21.75" customHeight="1">
      <c r="A37" s="912" t="s">
        <v>255</v>
      </c>
      <c r="B37" s="913"/>
      <c r="C37" s="233">
        <v>183249</v>
      </c>
      <c r="D37" s="233">
        <v>119126</v>
      </c>
      <c r="E37" s="233">
        <v>129877</v>
      </c>
      <c r="F37" s="233">
        <v>53372</v>
      </c>
      <c r="G37" s="233">
        <v>183249</v>
      </c>
      <c r="H37" s="233">
        <v>2119</v>
      </c>
      <c r="I37" s="233">
        <v>0</v>
      </c>
      <c r="J37" s="233">
        <v>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29">
        <v>336.16267977692985</v>
      </c>
      <c r="R37" s="234"/>
      <c r="S37" s="154"/>
    </row>
    <row r="38" spans="1:19" s="54" customFormat="1" ht="21.75" customHeight="1">
      <c r="A38" s="62"/>
      <c r="B38" s="232" t="s">
        <v>218</v>
      </c>
      <c r="C38" s="651">
        <v>87616</v>
      </c>
      <c r="D38" s="651">
        <v>65646</v>
      </c>
      <c r="E38" s="651">
        <v>68441</v>
      </c>
      <c r="F38" s="651">
        <v>19175</v>
      </c>
      <c r="G38" s="651">
        <v>87616</v>
      </c>
      <c r="H38" s="651">
        <v>529</v>
      </c>
      <c r="I38" s="651">
        <v>0</v>
      </c>
      <c r="J38" s="651">
        <v>0</v>
      </c>
      <c r="K38" s="651">
        <v>0</v>
      </c>
      <c r="L38" s="651">
        <v>0</v>
      </c>
      <c r="M38" s="651">
        <v>0</v>
      </c>
      <c r="N38" s="651">
        <v>0</v>
      </c>
      <c r="O38" s="651">
        <v>0</v>
      </c>
      <c r="P38" s="651">
        <v>0</v>
      </c>
      <c r="Q38" s="302"/>
      <c r="R38" s="303"/>
      <c r="S38" s="159"/>
    </row>
    <row r="39" spans="1:19" s="54" customFormat="1" ht="21.75" customHeight="1">
      <c r="A39" s="100"/>
      <c r="B39" s="227" t="s">
        <v>325</v>
      </c>
      <c r="C39" s="653">
        <v>95633</v>
      </c>
      <c r="D39" s="653">
        <v>53480</v>
      </c>
      <c r="E39" s="653">
        <v>61436</v>
      </c>
      <c r="F39" s="653">
        <v>34197</v>
      </c>
      <c r="G39" s="653">
        <v>95633</v>
      </c>
      <c r="H39" s="653">
        <v>1590</v>
      </c>
      <c r="I39" s="653">
        <v>0</v>
      </c>
      <c r="J39" s="653">
        <v>0</v>
      </c>
      <c r="K39" s="653">
        <v>0</v>
      </c>
      <c r="L39" s="653">
        <v>0</v>
      </c>
      <c r="M39" s="653">
        <v>0</v>
      </c>
      <c r="N39" s="653">
        <v>0</v>
      </c>
      <c r="O39" s="653">
        <v>0</v>
      </c>
      <c r="P39" s="653">
        <v>0</v>
      </c>
      <c r="Q39" s="292"/>
      <c r="R39" s="293"/>
      <c r="S39" s="159"/>
    </row>
    <row r="40" spans="1:19" s="54" customFormat="1" ht="21.75" customHeight="1">
      <c r="A40" s="912" t="s">
        <v>256</v>
      </c>
      <c r="B40" s="913"/>
      <c r="C40" s="233">
        <v>277603</v>
      </c>
      <c r="D40" s="233">
        <v>166010</v>
      </c>
      <c r="E40" s="233">
        <v>203102</v>
      </c>
      <c r="F40" s="233">
        <v>74501</v>
      </c>
      <c r="G40" s="233">
        <v>277603</v>
      </c>
      <c r="H40" s="233">
        <v>2188</v>
      </c>
      <c r="I40" s="233">
        <v>0</v>
      </c>
      <c r="J40" s="233">
        <v>0</v>
      </c>
      <c r="K40" s="233">
        <v>0</v>
      </c>
      <c r="L40" s="233">
        <v>0</v>
      </c>
      <c r="M40" s="233">
        <v>0</v>
      </c>
      <c r="N40" s="233">
        <v>0</v>
      </c>
      <c r="O40" s="233">
        <v>0</v>
      </c>
      <c r="P40" s="233">
        <v>0</v>
      </c>
      <c r="Q40" s="229">
        <v>561.57425201788283</v>
      </c>
      <c r="R40" s="234"/>
      <c r="S40" s="154"/>
    </row>
    <row r="41" spans="1:19" s="54" customFormat="1" ht="21.75" customHeight="1">
      <c r="A41" s="62"/>
      <c r="B41" s="232" t="s">
        <v>219</v>
      </c>
      <c r="C41" s="651">
        <v>153899</v>
      </c>
      <c r="D41" s="651">
        <v>91252</v>
      </c>
      <c r="E41" s="651">
        <v>113823</v>
      </c>
      <c r="F41" s="651">
        <v>40076</v>
      </c>
      <c r="G41" s="651">
        <v>153899</v>
      </c>
      <c r="H41" s="651">
        <v>1329</v>
      </c>
      <c r="I41" s="651">
        <v>0</v>
      </c>
      <c r="J41" s="651">
        <v>0</v>
      </c>
      <c r="K41" s="651">
        <v>0</v>
      </c>
      <c r="L41" s="651"/>
      <c r="M41" s="651"/>
      <c r="N41" s="651">
        <v>0</v>
      </c>
      <c r="O41" s="651"/>
      <c r="P41" s="651"/>
      <c r="Q41" s="307"/>
      <c r="R41" s="303"/>
      <c r="S41" s="159"/>
    </row>
    <row r="42" spans="1:19" s="54" customFormat="1" ht="21.75" customHeight="1">
      <c r="A42" s="100"/>
      <c r="B42" s="227" t="s">
        <v>220</v>
      </c>
      <c r="C42" s="653">
        <v>123704</v>
      </c>
      <c r="D42" s="653">
        <v>74758</v>
      </c>
      <c r="E42" s="653">
        <v>89279</v>
      </c>
      <c r="F42" s="653">
        <v>34425</v>
      </c>
      <c r="G42" s="653">
        <v>123704</v>
      </c>
      <c r="H42" s="653">
        <v>859</v>
      </c>
      <c r="I42" s="653"/>
      <c r="J42" s="653"/>
      <c r="K42" s="653">
        <v>0</v>
      </c>
      <c r="L42" s="653"/>
      <c r="M42" s="653"/>
      <c r="N42" s="653">
        <v>0</v>
      </c>
      <c r="O42" s="653"/>
      <c r="P42" s="653"/>
      <c r="Q42" s="337"/>
      <c r="R42" s="293"/>
      <c r="S42" s="159"/>
    </row>
    <row r="43" spans="1:19" s="54" customFormat="1" ht="21.75" customHeight="1">
      <c r="A43" s="915" t="s">
        <v>222</v>
      </c>
      <c r="B43" s="915"/>
      <c r="C43" s="655">
        <v>81174</v>
      </c>
      <c r="D43" s="655">
        <v>45955</v>
      </c>
      <c r="E43" s="655">
        <v>48004</v>
      </c>
      <c r="F43" s="655">
        <v>33170</v>
      </c>
      <c r="G43" s="655">
        <v>81174</v>
      </c>
      <c r="H43" s="655">
        <v>1375</v>
      </c>
      <c r="I43" s="655"/>
      <c r="J43" s="655"/>
      <c r="K43" s="655">
        <v>0</v>
      </c>
      <c r="L43" s="655"/>
      <c r="M43" s="655"/>
      <c r="N43" s="655">
        <v>0</v>
      </c>
      <c r="O43" s="655">
        <v>0</v>
      </c>
      <c r="P43" s="655">
        <v>0</v>
      </c>
      <c r="Q43" s="229">
        <v>371.04721854001917</v>
      </c>
      <c r="R43" s="404"/>
      <c r="S43" s="155"/>
    </row>
    <row r="44" spans="1:19" s="54" customFormat="1" ht="21.75" customHeight="1">
      <c r="A44" s="916" t="s">
        <v>292</v>
      </c>
      <c r="B44" s="916"/>
      <c r="C44" s="652">
        <v>21865</v>
      </c>
      <c r="D44" s="652">
        <v>20000</v>
      </c>
      <c r="E44" s="652">
        <v>17324</v>
      </c>
      <c r="F44" s="652">
        <v>4541</v>
      </c>
      <c r="G44" s="652">
        <v>21865</v>
      </c>
      <c r="H44" s="652" t="s">
        <v>148</v>
      </c>
      <c r="I44" s="652"/>
      <c r="J44" s="652"/>
      <c r="K44" s="652">
        <v>0</v>
      </c>
      <c r="L44" s="652"/>
      <c r="M44" s="652"/>
      <c r="N44" s="652">
        <v>0</v>
      </c>
      <c r="O44" s="652"/>
      <c r="P44" s="652"/>
      <c r="Q44" s="649">
        <v>1962.7468581687613</v>
      </c>
      <c r="R44" s="245"/>
      <c r="S44" s="155"/>
    </row>
    <row r="45" spans="1:19" s="54" customFormat="1" ht="21.75" customHeight="1">
      <c r="A45" s="916" t="s">
        <v>224</v>
      </c>
      <c r="B45" s="916"/>
      <c r="C45" s="652">
        <v>20016</v>
      </c>
      <c r="D45" s="652">
        <v>17550</v>
      </c>
      <c r="E45" s="652">
        <v>11227</v>
      </c>
      <c r="F45" s="652">
        <v>8789</v>
      </c>
      <c r="G45" s="652">
        <v>20016</v>
      </c>
      <c r="H45" s="652">
        <v>66</v>
      </c>
      <c r="I45" s="652"/>
      <c r="J45" s="652"/>
      <c r="K45" s="652">
        <v>0</v>
      </c>
      <c r="L45" s="652"/>
      <c r="M45" s="652"/>
      <c r="N45" s="652">
        <v>0</v>
      </c>
      <c r="O45" s="652"/>
      <c r="P45" s="652"/>
      <c r="Q45" s="649">
        <v>1239.3808049535603</v>
      </c>
      <c r="R45" s="245"/>
      <c r="S45" s="155"/>
    </row>
    <row r="46" spans="1:19" s="54" customFormat="1" ht="21.75" customHeight="1">
      <c r="A46" s="916" t="s">
        <v>228</v>
      </c>
      <c r="B46" s="916"/>
      <c r="C46" s="652">
        <v>65076</v>
      </c>
      <c r="D46" s="652">
        <v>56054</v>
      </c>
      <c r="E46" s="652">
        <v>40807</v>
      </c>
      <c r="F46" s="652">
        <v>24269</v>
      </c>
      <c r="G46" s="652">
        <v>65076</v>
      </c>
      <c r="H46" s="652">
        <v>346</v>
      </c>
      <c r="I46" s="652">
        <v>0</v>
      </c>
      <c r="J46" s="652">
        <v>0</v>
      </c>
      <c r="K46" s="652">
        <v>0</v>
      </c>
      <c r="L46" s="652">
        <v>0</v>
      </c>
      <c r="M46" s="652">
        <v>0</v>
      </c>
      <c r="N46" s="652">
        <v>0</v>
      </c>
      <c r="O46" s="652">
        <v>0</v>
      </c>
      <c r="P46" s="652">
        <v>0</v>
      </c>
      <c r="Q46" s="649">
        <v>525.39964476021316</v>
      </c>
      <c r="R46" s="245"/>
      <c r="S46" s="155"/>
    </row>
    <row r="47" spans="1:19" s="54" customFormat="1" ht="21.75" customHeight="1">
      <c r="A47" s="939" t="s">
        <v>326</v>
      </c>
      <c r="B47" s="940"/>
      <c r="C47" s="652">
        <v>139427</v>
      </c>
      <c r="D47" s="652">
        <v>107304</v>
      </c>
      <c r="E47" s="652">
        <v>94116</v>
      </c>
      <c r="F47" s="652">
        <v>45311</v>
      </c>
      <c r="G47" s="652">
        <v>139427</v>
      </c>
      <c r="H47" s="652">
        <v>776</v>
      </c>
      <c r="I47" s="652">
        <v>0</v>
      </c>
      <c r="J47" s="652">
        <v>0</v>
      </c>
      <c r="K47" s="652">
        <v>0</v>
      </c>
      <c r="L47" s="652">
        <v>0</v>
      </c>
      <c r="M47" s="652">
        <v>0</v>
      </c>
      <c r="N47" s="652">
        <v>0</v>
      </c>
      <c r="O47" s="652">
        <v>0</v>
      </c>
      <c r="P47" s="652">
        <v>0</v>
      </c>
      <c r="Q47" s="649">
        <v>272.83525429035478</v>
      </c>
      <c r="R47" s="303"/>
      <c r="S47" s="159"/>
    </row>
    <row r="48" spans="1:19" s="54" customFormat="1" ht="21.75" customHeight="1">
      <c r="A48" s="912" t="s">
        <v>233</v>
      </c>
      <c r="B48" s="913"/>
      <c r="C48" s="655">
        <v>51306</v>
      </c>
      <c r="D48" s="655">
        <v>51306</v>
      </c>
      <c r="E48" s="655">
        <v>40155</v>
      </c>
      <c r="F48" s="655">
        <v>11151</v>
      </c>
      <c r="G48" s="655">
        <v>51306</v>
      </c>
      <c r="H48" s="655">
        <v>182</v>
      </c>
      <c r="I48" s="655">
        <v>0</v>
      </c>
      <c r="J48" s="655">
        <v>0</v>
      </c>
      <c r="K48" s="655">
        <v>0</v>
      </c>
      <c r="L48" s="655">
        <v>0</v>
      </c>
      <c r="M48" s="655">
        <v>0</v>
      </c>
      <c r="N48" s="655">
        <v>0</v>
      </c>
      <c r="O48" s="655">
        <v>0</v>
      </c>
      <c r="P48" s="655">
        <v>0</v>
      </c>
      <c r="Q48" s="229">
        <v>844.54320987654319</v>
      </c>
      <c r="R48" s="389"/>
      <c r="S48" s="159"/>
    </row>
    <row r="49" spans="1:19" s="54" customFormat="1" ht="21.75" customHeight="1">
      <c r="A49" s="905" t="s">
        <v>225</v>
      </c>
      <c r="B49" s="906"/>
      <c r="C49" s="652">
        <v>189467</v>
      </c>
      <c r="D49" s="652">
        <v>101020</v>
      </c>
      <c r="E49" s="652">
        <v>138273</v>
      </c>
      <c r="F49" s="652">
        <v>51194</v>
      </c>
      <c r="G49" s="652">
        <v>189467</v>
      </c>
      <c r="H49" s="652">
        <v>1011</v>
      </c>
      <c r="I49" s="652">
        <v>0</v>
      </c>
      <c r="J49" s="652">
        <v>0</v>
      </c>
      <c r="K49" s="652">
        <v>0</v>
      </c>
      <c r="L49" s="652">
        <v>0</v>
      </c>
      <c r="M49" s="652">
        <v>0</v>
      </c>
      <c r="N49" s="652">
        <v>0</v>
      </c>
      <c r="O49" s="652">
        <v>0</v>
      </c>
      <c r="P49" s="652">
        <v>0</v>
      </c>
      <c r="Q49" s="649">
        <v>527.04386770146596</v>
      </c>
      <c r="R49" s="245"/>
      <c r="S49" s="155"/>
    </row>
    <row r="50" spans="1:19" s="54" customFormat="1" ht="21.75" customHeight="1">
      <c r="A50" s="905" t="s">
        <v>226</v>
      </c>
      <c r="B50" s="906"/>
      <c r="C50" s="652">
        <v>84225</v>
      </c>
      <c r="D50" s="652">
        <v>69264</v>
      </c>
      <c r="E50" s="652">
        <v>51299</v>
      </c>
      <c r="F50" s="652">
        <v>25172</v>
      </c>
      <c r="G50" s="652">
        <v>76471</v>
      </c>
      <c r="H50" s="652">
        <v>611</v>
      </c>
      <c r="I50" s="652">
        <v>0</v>
      </c>
      <c r="J50" s="652">
        <v>0</v>
      </c>
      <c r="K50" s="652">
        <v>0</v>
      </c>
      <c r="L50" s="652">
        <v>0</v>
      </c>
      <c r="M50" s="652">
        <v>0</v>
      </c>
      <c r="N50" s="652">
        <v>0</v>
      </c>
      <c r="O50" s="652">
        <v>7754</v>
      </c>
      <c r="P50" s="652" t="s">
        <v>146</v>
      </c>
      <c r="Q50" s="649">
        <v>783.05132019338043</v>
      </c>
      <c r="R50" s="303"/>
      <c r="S50" s="160"/>
    </row>
    <row r="51" spans="1:19" s="54" customFormat="1" ht="21.75" customHeight="1">
      <c r="A51" s="905" t="s">
        <v>229</v>
      </c>
      <c r="B51" s="906"/>
      <c r="C51" s="652">
        <v>49991</v>
      </c>
      <c r="D51" s="652">
        <v>49991</v>
      </c>
      <c r="E51" s="652">
        <v>33281</v>
      </c>
      <c r="F51" s="652">
        <v>16710</v>
      </c>
      <c r="G51" s="652">
        <v>49991</v>
      </c>
      <c r="H51" s="652">
        <v>590</v>
      </c>
      <c r="I51" s="652">
        <v>0</v>
      </c>
      <c r="J51" s="652">
        <v>0</v>
      </c>
      <c r="K51" s="652">
        <v>0</v>
      </c>
      <c r="L51" s="652">
        <v>0</v>
      </c>
      <c r="M51" s="652">
        <v>0</v>
      </c>
      <c r="N51" s="652">
        <v>0</v>
      </c>
      <c r="O51" s="652">
        <v>0</v>
      </c>
      <c r="P51" s="652">
        <v>0</v>
      </c>
      <c r="Q51" s="649">
        <v>461.64004063163731</v>
      </c>
      <c r="R51" s="245"/>
      <c r="S51" s="155"/>
    </row>
    <row r="52" spans="1:19" s="54" customFormat="1" ht="21.75" customHeight="1">
      <c r="A52" s="905" t="s">
        <v>227</v>
      </c>
      <c r="B52" s="906"/>
      <c r="C52" s="652">
        <v>133667</v>
      </c>
      <c r="D52" s="652">
        <v>86147</v>
      </c>
      <c r="E52" s="652">
        <v>99593</v>
      </c>
      <c r="F52" s="652">
        <v>34074</v>
      </c>
      <c r="G52" s="652">
        <v>133667</v>
      </c>
      <c r="H52" s="652">
        <v>967</v>
      </c>
      <c r="I52" s="652">
        <v>0</v>
      </c>
      <c r="J52" s="652">
        <v>0</v>
      </c>
      <c r="K52" s="652">
        <v>0</v>
      </c>
      <c r="L52" s="652">
        <v>0</v>
      </c>
      <c r="M52" s="652">
        <v>0</v>
      </c>
      <c r="N52" s="652">
        <v>0</v>
      </c>
      <c r="O52" s="652">
        <v>0</v>
      </c>
      <c r="P52" s="652">
        <v>0</v>
      </c>
      <c r="Q52" s="649">
        <v>318.36088219882816</v>
      </c>
      <c r="R52" s="303"/>
      <c r="S52" s="159"/>
    </row>
    <row r="53" spans="1:19" s="54" customFormat="1" ht="21.75" customHeight="1" thickBot="1">
      <c r="A53" s="907" t="s">
        <v>230</v>
      </c>
      <c r="B53" s="908"/>
      <c r="C53" s="658">
        <v>177891</v>
      </c>
      <c r="D53" s="658">
        <v>106988</v>
      </c>
      <c r="E53" s="658">
        <v>128542</v>
      </c>
      <c r="F53" s="658">
        <v>40510</v>
      </c>
      <c r="G53" s="658">
        <v>169052</v>
      </c>
      <c r="H53" s="658">
        <v>1526</v>
      </c>
      <c r="I53" s="658">
        <v>1220</v>
      </c>
      <c r="J53" s="658">
        <v>7619</v>
      </c>
      <c r="K53" s="658">
        <v>8839</v>
      </c>
      <c r="L53" s="658"/>
      <c r="M53" s="658"/>
      <c r="N53" s="658">
        <v>0</v>
      </c>
      <c r="O53" s="658"/>
      <c r="P53" s="658"/>
      <c r="Q53" s="649">
        <v>699.00978427443124</v>
      </c>
      <c r="R53" s="466"/>
      <c r="S53" s="155"/>
    </row>
    <row r="54" spans="1:19" s="54" customFormat="1" ht="21.75" customHeight="1" thickBot="1">
      <c r="A54" s="903" t="s">
        <v>158</v>
      </c>
      <c r="B54" s="904"/>
      <c r="C54" s="47">
        <f t="shared" ref="C54:P54" si="0">SUM(C5,C9,C16,C19,C24,C30:C31,C32,C35:C36,C37,C40,C43:C53)</f>
        <v>6895860</v>
      </c>
      <c r="D54" s="47">
        <f t="shared" si="0"/>
        <v>4150229</v>
      </c>
      <c r="E54" s="47">
        <f t="shared" si="0"/>
        <v>4644413</v>
      </c>
      <c r="F54" s="47">
        <f t="shared" si="0"/>
        <v>1838683</v>
      </c>
      <c r="G54" s="47">
        <f t="shared" si="0"/>
        <v>6483096</v>
      </c>
      <c r="H54" s="47">
        <f t="shared" si="0"/>
        <v>46531</v>
      </c>
      <c r="I54" s="47">
        <f t="shared" si="0"/>
        <v>25542</v>
      </c>
      <c r="J54" s="47">
        <f t="shared" si="0"/>
        <v>52696</v>
      </c>
      <c r="K54" s="47">
        <f t="shared" si="0"/>
        <v>78238</v>
      </c>
      <c r="L54" s="47">
        <f t="shared" si="0"/>
        <v>204699</v>
      </c>
      <c r="M54" s="47">
        <f t="shared" si="0"/>
        <v>122059</v>
      </c>
      <c r="N54" s="47">
        <f t="shared" si="0"/>
        <v>326758</v>
      </c>
      <c r="O54" s="47">
        <f t="shared" si="0"/>
        <v>7768</v>
      </c>
      <c r="P54" s="47">
        <f t="shared" si="0"/>
        <v>0</v>
      </c>
      <c r="Q54" s="224">
        <f>C54/貸出サービス概況!C54*100</f>
        <v>376.88040963622325</v>
      </c>
      <c r="R54" s="157"/>
      <c r="S54" s="154"/>
    </row>
    <row r="55" spans="1:19" s="54" customFormat="1" ht="21.75" customHeight="1">
      <c r="A55" s="909" t="s">
        <v>231</v>
      </c>
      <c r="B55" s="910"/>
      <c r="C55" s="659">
        <v>16609</v>
      </c>
      <c r="D55" s="660"/>
      <c r="E55" s="661">
        <v>16609</v>
      </c>
      <c r="F55" s="660"/>
      <c r="G55" s="660">
        <v>16609</v>
      </c>
      <c r="H55" s="660"/>
      <c r="I55" s="660"/>
      <c r="J55" s="660"/>
      <c r="K55" s="660">
        <v>0</v>
      </c>
      <c r="L55" s="660"/>
      <c r="M55" s="660"/>
      <c r="N55" s="660">
        <v>0</v>
      </c>
      <c r="O55" s="660"/>
      <c r="P55" s="660"/>
      <c r="Q55" s="250"/>
      <c r="R55" s="827"/>
      <c r="S55" s="155"/>
    </row>
    <row r="56" spans="1:19" s="54" customFormat="1" ht="21.75" customHeight="1">
      <c r="A56" s="905" t="s">
        <v>232</v>
      </c>
      <c r="B56" s="914"/>
      <c r="C56" s="662">
        <v>27898</v>
      </c>
      <c r="D56" s="648"/>
      <c r="E56" s="663">
        <v>27898</v>
      </c>
      <c r="F56" s="648"/>
      <c r="G56" s="648">
        <v>27898</v>
      </c>
      <c r="H56" s="648"/>
      <c r="I56" s="648"/>
      <c r="J56" s="648"/>
      <c r="K56" s="648">
        <v>0</v>
      </c>
      <c r="L56" s="648"/>
      <c r="M56" s="648"/>
      <c r="N56" s="648">
        <v>0</v>
      </c>
      <c r="O56" s="648"/>
      <c r="P56" s="648"/>
      <c r="Q56" s="250"/>
      <c r="R56" s="245"/>
      <c r="S56" s="155"/>
    </row>
    <row r="57" spans="1:19" s="54" customFormat="1" ht="21.75" customHeight="1" thickBot="1">
      <c r="A57" s="907" t="s">
        <v>184</v>
      </c>
      <c r="B57" s="911"/>
      <c r="C57" s="499">
        <v>863169</v>
      </c>
      <c r="D57" s="648">
        <v>185285</v>
      </c>
      <c r="E57" s="499">
        <v>728570</v>
      </c>
      <c r="F57" s="499">
        <v>85335</v>
      </c>
      <c r="G57" s="499">
        <v>813905</v>
      </c>
      <c r="H57" s="499"/>
      <c r="I57" s="499"/>
      <c r="J57" s="499"/>
      <c r="K57" s="499">
        <v>0</v>
      </c>
      <c r="L57" s="499"/>
      <c r="M57" s="499"/>
      <c r="N57" s="499">
        <v>0</v>
      </c>
      <c r="O57" s="499">
        <v>49264</v>
      </c>
      <c r="P57" s="499"/>
      <c r="Q57" s="649">
        <f>C57/貸出サービス概況!C57*100</f>
        <v>44.723736037579236</v>
      </c>
      <c r="R57" s="466" t="s">
        <v>560</v>
      </c>
      <c r="S57" s="155"/>
    </row>
    <row r="58" spans="1:19" ht="21.75" customHeight="1" thickBot="1">
      <c r="A58" s="903" t="s">
        <v>158</v>
      </c>
      <c r="B58" s="904"/>
      <c r="C58" s="47">
        <f>SUM(C55:C57)</f>
        <v>907676</v>
      </c>
      <c r="D58" s="47">
        <f t="shared" ref="D58:P58" si="1">SUM(D55:D57)</f>
        <v>185285</v>
      </c>
      <c r="E58" s="47">
        <f t="shared" si="1"/>
        <v>773077</v>
      </c>
      <c r="F58" s="47">
        <f t="shared" si="1"/>
        <v>85335</v>
      </c>
      <c r="G58" s="47">
        <f t="shared" si="1"/>
        <v>858412</v>
      </c>
      <c r="H58" s="47">
        <f t="shared" si="1"/>
        <v>0</v>
      </c>
      <c r="I58" s="47">
        <f t="shared" si="1"/>
        <v>0</v>
      </c>
      <c r="J58" s="47">
        <f t="shared" si="1"/>
        <v>0</v>
      </c>
      <c r="K58" s="47">
        <f t="shared" si="1"/>
        <v>0</v>
      </c>
      <c r="L58" s="47">
        <f t="shared" si="1"/>
        <v>0</v>
      </c>
      <c r="M58" s="47">
        <f t="shared" si="1"/>
        <v>0</v>
      </c>
      <c r="N58" s="47">
        <f t="shared" si="1"/>
        <v>0</v>
      </c>
      <c r="O58" s="47">
        <f t="shared" si="1"/>
        <v>49264</v>
      </c>
      <c r="P58" s="47">
        <f t="shared" si="1"/>
        <v>0</v>
      </c>
      <c r="Q58" s="47" t="s">
        <v>148</v>
      </c>
      <c r="R58" s="157"/>
      <c r="S58" s="154"/>
    </row>
    <row r="59" spans="1:19" ht="21.75" customHeight="1" thickBot="1">
      <c r="A59" s="903" t="s">
        <v>11</v>
      </c>
      <c r="B59" s="904"/>
      <c r="C59" s="49">
        <f>C54+C58</f>
        <v>7803536</v>
      </c>
      <c r="D59" s="49">
        <f t="shared" ref="D59:P59" si="2">D54+D58</f>
        <v>4335514</v>
      </c>
      <c r="E59" s="49">
        <f t="shared" si="2"/>
        <v>5417490</v>
      </c>
      <c r="F59" s="49">
        <f t="shared" si="2"/>
        <v>1924018</v>
      </c>
      <c r="G59" s="49">
        <f t="shared" si="2"/>
        <v>7341508</v>
      </c>
      <c r="H59" s="49">
        <f t="shared" si="2"/>
        <v>46531</v>
      </c>
      <c r="I59" s="49">
        <f t="shared" si="2"/>
        <v>25542</v>
      </c>
      <c r="J59" s="49">
        <f t="shared" si="2"/>
        <v>52696</v>
      </c>
      <c r="K59" s="49">
        <f t="shared" si="2"/>
        <v>78238</v>
      </c>
      <c r="L59" s="49">
        <f t="shared" si="2"/>
        <v>204699</v>
      </c>
      <c r="M59" s="49">
        <f t="shared" si="2"/>
        <v>122059</v>
      </c>
      <c r="N59" s="49">
        <f t="shared" si="2"/>
        <v>326758</v>
      </c>
      <c r="O59" s="49">
        <f t="shared" si="2"/>
        <v>57032</v>
      </c>
      <c r="P59" s="49">
        <f t="shared" si="2"/>
        <v>0</v>
      </c>
      <c r="Q59" s="49" t="s">
        <v>148</v>
      </c>
      <c r="R59" s="158"/>
      <c r="S59" s="154"/>
    </row>
    <row r="61" spans="1:19">
      <c r="E61" s="137"/>
    </row>
  </sheetData>
  <mergeCells count="35">
    <mergeCell ref="O3:P3"/>
    <mergeCell ref="A2:B4"/>
    <mergeCell ref="A5:B5"/>
    <mergeCell ref="A9:B9"/>
    <mergeCell ref="A16:B16"/>
    <mergeCell ref="A19:B19"/>
    <mergeCell ref="E3:H3"/>
    <mergeCell ref="E2:K2"/>
    <mergeCell ref="I3:K3"/>
    <mergeCell ref="L3:N3"/>
    <mergeCell ref="A24:B24"/>
    <mergeCell ref="A30:B30"/>
    <mergeCell ref="A31:B31"/>
    <mergeCell ref="A32:B32"/>
    <mergeCell ref="A35:B35"/>
    <mergeCell ref="A36:B36"/>
    <mergeCell ref="A37:B37"/>
    <mergeCell ref="A40:B4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9:B59"/>
    <mergeCell ref="A53:B53"/>
    <mergeCell ref="A54:B54"/>
    <mergeCell ref="A55:B55"/>
    <mergeCell ref="A56:B56"/>
    <mergeCell ref="A57:B57"/>
    <mergeCell ref="A58:B58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0" firstPageNumber="30" fitToWidth="2" orientation="portrait" useFirstPageNumber="1" r:id="rId1"/>
  <headerFooter alignWithMargins="0">
    <oddFooter>&amp;C&amp;"ＭＳ 明朝,標準"&amp;18&amp;P</oddFooter>
  </headerFooter>
  <colBreaks count="1" manualBreakCount="1">
    <brk id="11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view="pageBreakPreview" topLeftCell="C33" zoomScale="70" zoomScaleNormal="70" zoomScaleSheetLayoutView="70" workbookViewId="0">
      <selection activeCell="B5" sqref="B5:P45"/>
    </sheetView>
  </sheetViews>
  <sheetFormatPr defaultColWidth="9" defaultRowHeight="13.5"/>
  <cols>
    <col min="1" max="1" width="10" style="56" customWidth="1"/>
    <col min="2" max="14" width="11.625" style="41" customWidth="1"/>
    <col min="15" max="15" width="13.625" style="41" customWidth="1"/>
    <col min="16" max="16" width="52.25" style="41" customWidth="1"/>
    <col min="17" max="16384" width="9" style="41"/>
  </cols>
  <sheetData>
    <row r="1" spans="1:16" ht="14.25">
      <c r="A1" s="695" t="s">
        <v>476</v>
      </c>
      <c r="P1" s="56" t="str">
        <f>蔵書Ⅰ!R1</f>
        <v>令和３年3月31日現在</v>
      </c>
    </row>
    <row r="2" spans="1:16" ht="13.5" customHeight="1">
      <c r="A2" s="915" t="s">
        <v>0</v>
      </c>
      <c r="B2" s="933" t="s">
        <v>13</v>
      </c>
      <c r="C2" s="934"/>
      <c r="D2" s="934"/>
      <c r="E2" s="934"/>
      <c r="F2" s="934"/>
      <c r="G2" s="934"/>
      <c r="H2" s="934"/>
      <c r="I2" s="934"/>
      <c r="J2" s="934"/>
      <c r="K2" s="57"/>
      <c r="L2" s="57"/>
      <c r="M2" s="57"/>
      <c r="N2" s="57"/>
      <c r="O2" s="58" t="s">
        <v>2</v>
      </c>
      <c r="P2" s="14" t="s">
        <v>327</v>
      </c>
    </row>
    <row r="3" spans="1:16" ht="14.1" customHeight="1">
      <c r="A3" s="916"/>
      <c r="B3" s="14" t="s">
        <v>14</v>
      </c>
      <c r="C3" s="77" t="s">
        <v>57</v>
      </c>
      <c r="D3" s="14" t="s">
        <v>58</v>
      </c>
      <c r="E3" s="14" t="s">
        <v>59</v>
      </c>
      <c r="F3" s="14" t="s">
        <v>60</v>
      </c>
      <c r="G3" s="14" t="s">
        <v>61</v>
      </c>
      <c r="H3" s="14" t="s">
        <v>478</v>
      </c>
      <c r="I3" s="14" t="s">
        <v>479</v>
      </c>
      <c r="J3" s="14" t="s">
        <v>480</v>
      </c>
      <c r="K3" s="14" t="s">
        <v>450</v>
      </c>
      <c r="L3" s="14" t="s">
        <v>63</v>
      </c>
      <c r="M3" s="14" t="s">
        <v>481</v>
      </c>
      <c r="N3" s="76" t="s">
        <v>482</v>
      </c>
      <c r="O3" s="76" t="s">
        <v>483</v>
      </c>
      <c r="P3" s="59"/>
    </row>
    <row r="4" spans="1:16" ht="14.1" customHeight="1">
      <c r="A4" s="938"/>
      <c r="B4" s="181">
        <v>0</v>
      </c>
      <c r="C4" s="181">
        <v>1</v>
      </c>
      <c r="D4" s="181">
        <v>2</v>
      </c>
      <c r="E4" s="181">
        <v>3</v>
      </c>
      <c r="F4" s="181">
        <v>4</v>
      </c>
      <c r="G4" s="181">
        <v>5</v>
      </c>
      <c r="H4" s="181">
        <v>6</v>
      </c>
      <c r="I4" s="181">
        <v>7</v>
      </c>
      <c r="J4" s="181">
        <v>8</v>
      </c>
      <c r="K4" s="181">
        <v>9</v>
      </c>
      <c r="L4" s="128"/>
      <c r="M4" s="128"/>
      <c r="N4" s="128"/>
      <c r="O4" s="128"/>
      <c r="P4" s="128"/>
    </row>
    <row r="5" spans="1:16" s="54" customFormat="1" ht="22.5" customHeight="1">
      <c r="A5" s="316" t="s">
        <v>276</v>
      </c>
      <c r="B5" s="305">
        <v>11050</v>
      </c>
      <c r="C5" s="305">
        <v>11053</v>
      </c>
      <c r="D5" s="305">
        <v>23430</v>
      </c>
      <c r="E5" s="305">
        <v>28794</v>
      </c>
      <c r="F5" s="305">
        <v>11366</v>
      </c>
      <c r="G5" s="305">
        <v>11688</v>
      </c>
      <c r="H5" s="305">
        <v>6227</v>
      </c>
      <c r="I5" s="305">
        <v>25024</v>
      </c>
      <c r="J5" s="305">
        <v>3058</v>
      </c>
      <c r="K5" s="305">
        <v>79695</v>
      </c>
      <c r="L5" s="305">
        <v>78675</v>
      </c>
      <c r="M5" s="305">
        <v>1172</v>
      </c>
      <c r="N5" s="305">
        <v>17826</v>
      </c>
      <c r="O5" s="305">
        <v>309058</v>
      </c>
      <c r="P5" s="305"/>
    </row>
    <row r="6" spans="1:16" s="54" customFormat="1" ht="22.5" customHeight="1">
      <c r="A6" s="266" t="s">
        <v>268</v>
      </c>
      <c r="B6" s="247" t="s">
        <v>148</v>
      </c>
      <c r="C6" s="247" t="s">
        <v>148</v>
      </c>
      <c r="D6" s="247" t="s">
        <v>148</v>
      </c>
      <c r="E6" s="247" t="s">
        <v>148</v>
      </c>
      <c r="F6" s="247" t="s">
        <v>148</v>
      </c>
      <c r="G6" s="247" t="s">
        <v>148</v>
      </c>
      <c r="H6" s="247" t="s">
        <v>148</v>
      </c>
      <c r="I6" s="247" t="s">
        <v>148</v>
      </c>
      <c r="J6" s="247" t="s">
        <v>148</v>
      </c>
      <c r="K6" s="247" t="s">
        <v>148</v>
      </c>
      <c r="L6" s="247" t="s">
        <v>148</v>
      </c>
      <c r="M6" s="247" t="s">
        <v>148</v>
      </c>
      <c r="N6" s="247" t="s">
        <v>148</v>
      </c>
      <c r="O6" s="247">
        <v>16385</v>
      </c>
      <c r="P6" s="247"/>
    </row>
    <row r="7" spans="1:16" s="54" customFormat="1" ht="22.5" customHeight="1">
      <c r="A7" s="266" t="s">
        <v>270</v>
      </c>
      <c r="B7" s="247" t="s">
        <v>148</v>
      </c>
      <c r="C7" s="247" t="s">
        <v>148</v>
      </c>
      <c r="D7" s="247" t="s">
        <v>148</v>
      </c>
      <c r="E7" s="247" t="s">
        <v>148</v>
      </c>
      <c r="F7" s="247" t="s">
        <v>148</v>
      </c>
      <c r="G7" s="247" t="s">
        <v>148</v>
      </c>
      <c r="H7" s="247" t="s">
        <v>148</v>
      </c>
      <c r="I7" s="247" t="s">
        <v>148</v>
      </c>
      <c r="J7" s="247" t="s">
        <v>148</v>
      </c>
      <c r="K7" s="247" t="s">
        <v>148</v>
      </c>
      <c r="L7" s="247" t="s">
        <v>148</v>
      </c>
      <c r="M7" s="247" t="s">
        <v>148</v>
      </c>
      <c r="N7" s="247" t="s">
        <v>148</v>
      </c>
      <c r="O7" s="247">
        <v>292212</v>
      </c>
      <c r="P7" s="247"/>
    </row>
    <row r="8" spans="1:16" s="54" customFormat="1" ht="22.5" customHeight="1">
      <c r="A8" s="266" t="s">
        <v>257</v>
      </c>
      <c r="B8" s="247">
        <v>16770</v>
      </c>
      <c r="C8" s="247">
        <v>24043</v>
      </c>
      <c r="D8" s="247">
        <v>42649</v>
      </c>
      <c r="E8" s="247">
        <v>93473</v>
      </c>
      <c r="F8" s="247">
        <v>36404</v>
      </c>
      <c r="G8" s="247">
        <v>42740</v>
      </c>
      <c r="H8" s="247">
        <v>18039</v>
      </c>
      <c r="I8" s="247">
        <v>50242</v>
      </c>
      <c r="J8" s="247">
        <v>8314</v>
      </c>
      <c r="K8" s="247">
        <v>146157</v>
      </c>
      <c r="L8" s="247">
        <v>44194</v>
      </c>
      <c r="M8" s="247">
        <v>879</v>
      </c>
      <c r="N8" s="247">
        <v>14</v>
      </c>
      <c r="O8" s="247">
        <v>523918</v>
      </c>
      <c r="P8" s="247"/>
    </row>
    <row r="9" spans="1:16" s="54" customFormat="1" ht="22.5" customHeight="1">
      <c r="A9" s="266" t="s">
        <v>258</v>
      </c>
      <c r="B9" s="247">
        <v>613</v>
      </c>
      <c r="C9" s="247">
        <v>1111</v>
      </c>
      <c r="D9" s="247">
        <v>2473</v>
      </c>
      <c r="E9" s="247">
        <v>3201</v>
      </c>
      <c r="F9" s="247">
        <v>2160</v>
      </c>
      <c r="G9" s="247">
        <v>2836</v>
      </c>
      <c r="H9" s="247">
        <v>1013</v>
      </c>
      <c r="I9" s="247">
        <v>2795</v>
      </c>
      <c r="J9" s="247">
        <v>563</v>
      </c>
      <c r="K9" s="247">
        <v>10915</v>
      </c>
      <c r="L9" s="247">
        <v>3389</v>
      </c>
      <c r="M9" s="247">
        <v>19</v>
      </c>
      <c r="N9" s="247">
        <v>0</v>
      </c>
      <c r="O9" s="247">
        <v>31088</v>
      </c>
      <c r="P9" s="247"/>
    </row>
    <row r="10" spans="1:16" s="54" customFormat="1" ht="22.5" customHeight="1">
      <c r="A10" s="316" t="s">
        <v>143</v>
      </c>
      <c r="B10" s="305">
        <v>3717</v>
      </c>
      <c r="C10" s="305">
        <v>4015</v>
      </c>
      <c r="D10" s="305">
        <v>9645</v>
      </c>
      <c r="E10" s="305">
        <v>13166</v>
      </c>
      <c r="F10" s="305">
        <v>7500</v>
      </c>
      <c r="G10" s="305">
        <v>8601</v>
      </c>
      <c r="H10" s="305">
        <v>3234</v>
      </c>
      <c r="I10" s="305">
        <v>9027</v>
      </c>
      <c r="J10" s="305">
        <v>1532</v>
      </c>
      <c r="K10" s="305">
        <v>43073</v>
      </c>
      <c r="L10" s="305">
        <v>4776</v>
      </c>
      <c r="M10" s="305">
        <v>186</v>
      </c>
      <c r="N10" s="305">
        <v>5</v>
      </c>
      <c r="O10" s="305">
        <v>108477</v>
      </c>
      <c r="P10" s="305"/>
    </row>
    <row r="11" spans="1:16" s="54" customFormat="1" ht="22.5" customHeight="1">
      <c r="A11" s="266" t="s">
        <v>144</v>
      </c>
      <c r="B11" s="247">
        <v>2484</v>
      </c>
      <c r="C11" s="247">
        <v>2410</v>
      </c>
      <c r="D11" s="247">
        <v>6567</v>
      </c>
      <c r="E11" s="247">
        <v>7466</v>
      </c>
      <c r="F11" s="247">
        <v>4517</v>
      </c>
      <c r="G11" s="247">
        <v>4841</v>
      </c>
      <c r="H11" s="247">
        <v>2005</v>
      </c>
      <c r="I11" s="247">
        <v>6155</v>
      </c>
      <c r="J11" s="247">
        <v>1569</v>
      </c>
      <c r="K11" s="247">
        <v>25083</v>
      </c>
      <c r="L11" s="247">
        <v>6184</v>
      </c>
      <c r="M11" s="247">
        <v>33</v>
      </c>
      <c r="N11" s="247">
        <v>0</v>
      </c>
      <c r="O11" s="247">
        <v>69314</v>
      </c>
      <c r="P11" s="247"/>
    </row>
    <row r="12" spans="1:16" s="54" customFormat="1" ht="22.5" customHeight="1">
      <c r="A12" s="266" t="s">
        <v>147</v>
      </c>
      <c r="B12" s="247">
        <v>700</v>
      </c>
      <c r="C12" s="247">
        <v>761</v>
      </c>
      <c r="D12" s="247">
        <v>2430</v>
      </c>
      <c r="E12" s="247">
        <v>3347</v>
      </c>
      <c r="F12" s="247">
        <v>2771</v>
      </c>
      <c r="G12" s="247">
        <v>4205</v>
      </c>
      <c r="H12" s="247">
        <v>1282</v>
      </c>
      <c r="I12" s="247">
        <v>3928</v>
      </c>
      <c r="J12" s="247">
        <v>491</v>
      </c>
      <c r="K12" s="247">
        <v>19883</v>
      </c>
      <c r="L12" s="247">
        <v>4384</v>
      </c>
      <c r="M12" s="247">
        <v>0</v>
      </c>
      <c r="N12" s="247">
        <v>8</v>
      </c>
      <c r="O12" s="247">
        <v>44190</v>
      </c>
      <c r="P12" s="247"/>
    </row>
    <row r="13" spans="1:16" s="54" customFormat="1" ht="22.5" customHeight="1">
      <c r="A13" s="15" t="s">
        <v>223</v>
      </c>
      <c r="B13" s="448">
        <v>908</v>
      </c>
      <c r="C13" s="448">
        <v>1246</v>
      </c>
      <c r="D13" s="448">
        <v>3983</v>
      </c>
      <c r="E13" s="448">
        <v>3529</v>
      </c>
      <c r="F13" s="448">
        <v>1777</v>
      </c>
      <c r="G13" s="448">
        <v>2348</v>
      </c>
      <c r="H13" s="448">
        <v>869</v>
      </c>
      <c r="I13" s="448">
        <v>2977</v>
      </c>
      <c r="J13" s="448">
        <v>650</v>
      </c>
      <c r="K13" s="448">
        <v>11757</v>
      </c>
      <c r="L13" s="448">
        <v>2594</v>
      </c>
      <c r="M13" s="448">
        <v>0</v>
      </c>
      <c r="N13" s="448">
        <v>0</v>
      </c>
      <c r="O13" s="448">
        <v>32638</v>
      </c>
      <c r="P13" s="448"/>
    </row>
    <row r="14" spans="1:16" s="54" customFormat="1" ht="22.5" customHeight="1">
      <c r="A14" s="348" t="s">
        <v>145</v>
      </c>
      <c r="B14" s="640">
        <v>4591</v>
      </c>
      <c r="C14" s="640">
        <v>5463</v>
      </c>
      <c r="D14" s="640">
        <v>12206</v>
      </c>
      <c r="E14" s="640">
        <v>14500</v>
      </c>
      <c r="F14" s="640">
        <v>6642</v>
      </c>
      <c r="G14" s="640">
        <v>8131</v>
      </c>
      <c r="H14" s="640">
        <v>3599</v>
      </c>
      <c r="I14" s="640">
        <v>13828</v>
      </c>
      <c r="J14" s="640">
        <v>1484</v>
      </c>
      <c r="K14" s="640">
        <v>36472</v>
      </c>
      <c r="L14" s="640">
        <v>25207</v>
      </c>
      <c r="M14" s="640">
        <v>8698</v>
      </c>
      <c r="N14" s="640">
        <v>12363</v>
      </c>
      <c r="O14" s="640">
        <v>153184</v>
      </c>
      <c r="P14" s="422"/>
    </row>
    <row r="15" spans="1:16" s="54" customFormat="1" ht="22.5" customHeight="1">
      <c r="A15" s="316" t="s">
        <v>259</v>
      </c>
      <c r="B15" s="305">
        <v>764</v>
      </c>
      <c r="C15" s="305">
        <v>1247</v>
      </c>
      <c r="D15" s="305">
        <v>2458</v>
      </c>
      <c r="E15" s="305">
        <v>3493</v>
      </c>
      <c r="F15" s="305">
        <v>2785</v>
      </c>
      <c r="G15" s="305">
        <v>3125</v>
      </c>
      <c r="H15" s="305">
        <v>1149</v>
      </c>
      <c r="I15" s="305">
        <v>4667</v>
      </c>
      <c r="J15" s="305">
        <v>394</v>
      </c>
      <c r="K15" s="305">
        <v>18746</v>
      </c>
      <c r="L15" s="305">
        <v>4360</v>
      </c>
      <c r="M15" s="305">
        <v>62</v>
      </c>
      <c r="N15" s="305">
        <v>689</v>
      </c>
      <c r="O15" s="305">
        <v>43939</v>
      </c>
      <c r="P15" s="427"/>
    </row>
    <row r="16" spans="1:16" s="54" customFormat="1" ht="22.5" customHeight="1">
      <c r="A16" s="266" t="s">
        <v>251</v>
      </c>
      <c r="B16" s="247">
        <v>7267</v>
      </c>
      <c r="C16" s="247">
        <v>6752</v>
      </c>
      <c r="D16" s="247">
        <v>15944</v>
      </c>
      <c r="E16" s="247">
        <v>20201</v>
      </c>
      <c r="F16" s="247">
        <v>9043</v>
      </c>
      <c r="G16" s="247">
        <v>8918</v>
      </c>
      <c r="H16" s="247">
        <v>4892</v>
      </c>
      <c r="I16" s="247">
        <v>15492</v>
      </c>
      <c r="J16" s="247">
        <v>2612</v>
      </c>
      <c r="K16" s="247">
        <v>64641</v>
      </c>
      <c r="L16" s="247">
        <v>33227</v>
      </c>
      <c r="M16" s="247">
        <v>1985</v>
      </c>
      <c r="N16" s="247">
        <v>1143</v>
      </c>
      <c r="O16" s="247">
        <v>192117</v>
      </c>
      <c r="P16" s="247"/>
    </row>
    <row r="17" spans="1:18" s="54" customFormat="1" ht="22.5" customHeight="1">
      <c r="A17" s="15" t="s">
        <v>235</v>
      </c>
      <c r="B17" s="246">
        <v>1070</v>
      </c>
      <c r="C17" s="246">
        <v>1558</v>
      </c>
      <c r="D17" s="246">
        <v>2677</v>
      </c>
      <c r="E17" s="246">
        <v>2746</v>
      </c>
      <c r="F17" s="246">
        <v>2694</v>
      </c>
      <c r="G17" s="246">
        <v>3458</v>
      </c>
      <c r="H17" s="246">
        <v>1353</v>
      </c>
      <c r="I17" s="247">
        <v>4328</v>
      </c>
      <c r="J17" s="247">
        <v>727</v>
      </c>
      <c r="K17" s="247">
        <v>17068</v>
      </c>
      <c r="L17" s="247">
        <v>2485</v>
      </c>
      <c r="M17" s="247">
        <v>110</v>
      </c>
      <c r="N17" s="247">
        <v>0</v>
      </c>
      <c r="O17" s="247">
        <v>40274</v>
      </c>
      <c r="P17" s="246"/>
    </row>
    <row r="18" spans="1:18" s="54" customFormat="1" ht="22.5" customHeight="1">
      <c r="A18" s="15" t="s">
        <v>237</v>
      </c>
      <c r="B18" s="246">
        <v>1726</v>
      </c>
      <c r="C18" s="246">
        <v>3076</v>
      </c>
      <c r="D18" s="246">
        <v>6903</v>
      </c>
      <c r="E18" s="246">
        <v>9285</v>
      </c>
      <c r="F18" s="246">
        <v>5629</v>
      </c>
      <c r="G18" s="246">
        <v>8799</v>
      </c>
      <c r="H18" s="246">
        <v>3015</v>
      </c>
      <c r="I18" s="247">
        <v>9237</v>
      </c>
      <c r="J18" s="247">
        <v>1244</v>
      </c>
      <c r="K18" s="247">
        <v>34665</v>
      </c>
      <c r="L18" s="247">
        <v>3543</v>
      </c>
      <c r="M18" s="247">
        <v>218</v>
      </c>
      <c r="N18" s="247">
        <v>3</v>
      </c>
      <c r="O18" s="247">
        <v>87343</v>
      </c>
      <c r="P18" s="246"/>
    </row>
    <row r="19" spans="1:18" s="54" customFormat="1" ht="22.5" customHeight="1">
      <c r="A19" s="64" t="s">
        <v>234</v>
      </c>
      <c r="B19" s="334">
        <v>3394</v>
      </c>
      <c r="C19" s="334">
        <v>2808</v>
      </c>
      <c r="D19" s="334">
        <v>8833</v>
      </c>
      <c r="E19" s="334">
        <v>10686</v>
      </c>
      <c r="F19" s="334">
        <v>4615</v>
      </c>
      <c r="G19" s="334">
        <v>5079</v>
      </c>
      <c r="H19" s="334">
        <v>2133</v>
      </c>
      <c r="I19" s="640">
        <v>7627</v>
      </c>
      <c r="J19" s="640">
        <v>1283</v>
      </c>
      <c r="K19" s="640">
        <v>47151</v>
      </c>
      <c r="L19" s="640">
        <v>8036</v>
      </c>
      <c r="M19" s="640">
        <v>629</v>
      </c>
      <c r="N19" s="640">
        <v>0</v>
      </c>
      <c r="O19" s="640">
        <v>102274</v>
      </c>
      <c r="P19" s="334"/>
      <c r="R19" s="54" t="s">
        <v>204</v>
      </c>
    </row>
    <row r="20" spans="1:18" s="54" customFormat="1" ht="22.5" customHeight="1">
      <c r="A20" s="63" t="s">
        <v>252</v>
      </c>
      <c r="B20" s="367">
        <v>11704</v>
      </c>
      <c r="C20" s="367">
        <v>11970</v>
      </c>
      <c r="D20" s="367">
        <v>25723</v>
      </c>
      <c r="E20" s="367">
        <v>40929</v>
      </c>
      <c r="F20" s="367">
        <v>18953</v>
      </c>
      <c r="G20" s="367">
        <v>21443</v>
      </c>
      <c r="H20" s="367">
        <v>9165</v>
      </c>
      <c r="I20" s="641">
        <v>22775</v>
      </c>
      <c r="J20" s="641">
        <v>5140</v>
      </c>
      <c r="K20" s="641">
        <v>74788</v>
      </c>
      <c r="L20" s="641">
        <v>20627</v>
      </c>
      <c r="M20" s="641">
        <v>2479</v>
      </c>
      <c r="N20" s="641">
        <v>0</v>
      </c>
      <c r="O20" s="641">
        <v>265696</v>
      </c>
      <c r="P20" s="367"/>
    </row>
    <row r="21" spans="1:18" s="54" customFormat="1" ht="22.5" customHeight="1">
      <c r="A21" s="15" t="s">
        <v>209</v>
      </c>
      <c r="B21" s="246">
        <v>1655</v>
      </c>
      <c r="C21" s="246">
        <v>2354</v>
      </c>
      <c r="D21" s="246">
        <v>6276</v>
      </c>
      <c r="E21" s="246">
        <v>7025</v>
      </c>
      <c r="F21" s="246">
        <v>3936</v>
      </c>
      <c r="G21" s="246">
        <v>6051</v>
      </c>
      <c r="H21" s="246">
        <v>1729</v>
      </c>
      <c r="I21" s="247">
        <v>5697</v>
      </c>
      <c r="J21" s="247">
        <v>983</v>
      </c>
      <c r="K21" s="247">
        <v>21114</v>
      </c>
      <c r="L21" s="247">
        <v>1511</v>
      </c>
      <c r="M21" s="247">
        <v>0</v>
      </c>
      <c r="N21" s="247">
        <v>0</v>
      </c>
      <c r="O21" s="247">
        <v>58331</v>
      </c>
      <c r="P21" s="246"/>
    </row>
    <row r="22" spans="1:18" s="54" customFormat="1" ht="22.5" customHeight="1">
      <c r="A22" s="15" t="s">
        <v>211</v>
      </c>
      <c r="B22" s="246">
        <v>3197</v>
      </c>
      <c r="C22" s="246">
        <v>4615</v>
      </c>
      <c r="D22" s="246">
        <v>10908</v>
      </c>
      <c r="E22" s="246">
        <v>14546</v>
      </c>
      <c r="F22" s="246">
        <v>6620</v>
      </c>
      <c r="G22" s="246">
        <v>8652</v>
      </c>
      <c r="H22" s="246">
        <v>3346</v>
      </c>
      <c r="I22" s="247">
        <v>11113</v>
      </c>
      <c r="J22" s="247">
        <v>2043</v>
      </c>
      <c r="K22" s="247">
        <v>47438</v>
      </c>
      <c r="L22" s="247">
        <v>11863</v>
      </c>
      <c r="M22" s="247">
        <v>292</v>
      </c>
      <c r="N22" s="247">
        <v>2089</v>
      </c>
      <c r="O22" s="247">
        <v>126722</v>
      </c>
      <c r="P22" s="246"/>
    </row>
    <row r="23" spans="1:18" s="54" customFormat="1" ht="22.5" customHeight="1">
      <c r="A23" s="15" t="s">
        <v>261</v>
      </c>
      <c r="B23" s="246">
        <v>953</v>
      </c>
      <c r="C23" s="246">
        <v>1715</v>
      </c>
      <c r="D23" s="246">
        <v>3517</v>
      </c>
      <c r="E23" s="246">
        <v>5448</v>
      </c>
      <c r="F23" s="246">
        <v>3889</v>
      </c>
      <c r="G23" s="246">
        <v>6274</v>
      </c>
      <c r="H23" s="246">
        <v>2076</v>
      </c>
      <c r="I23" s="247">
        <v>5680</v>
      </c>
      <c r="J23" s="247">
        <v>978</v>
      </c>
      <c r="K23" s="247">
        <v>15134</v>
      </c>
      <c r="L23" s="247">
        <v>1437</v>
      </c>
      <c r="M23" s="247">
        <v>0</v>
      </c>
      <c r="N23" s="247">
        <v>0</v>
      </c>
      <c r="O23" s="247">
        <v>47101</v>
      </c>
      <c r="P23" s="246"/>
    </row>
    <row r="24" spans="1:18" s="54" customFormat="1" ht="22.5" customHeight="1">
      <c r="A24" s="15" t="s">
        <v>430</v>
      </c>
      <c r="B24" s="246">
        <v>707</v>
      </c>
      <c r="C24" s="246">
        <v>688</v>
      </c>
      <c r="D24" s="246">
        <v>987</v>
      </c>
      <c r="E24" s="246">
        <v>2332</v>
      </c>
      <c r="F24" s="246">
        <v>2141</v>
      </c>
      <c r="G24" s="246">
        <v>3557</v>
      </c>
      <c r="H24" s="246">
        <v>1096</v>
      </c>
      <c r="I24" s="247">
        <v>13354</v>
      </c>
      <c r="J24" s="247">
        <v>203</v>
      </c>
      <c r="K24" s="247">
        <v>774</v>
      </c>
      <c r="L24" s="247">
        <v>712</v>
      </c>
      <c r="M24" s="247">
        <v>0</v>
      </c>
      <c r="N24" s="247">
        <v>0</v>
      </c>
      <c r="O24" s="247">
        <v>26551</v>
      </c>
      <c r="P24" s="246"/>
    </row>
    <row r="25" spans="1:18" s="54" customFormat="1" ht="22.5" customHeight="1">
      <c r="A25" s="64" t="s">
        <v>212</v>
      </c>
      <c r="B25" s="334">
        <v>7962</v>
      </c>
      <c r="C25" s="334">
        <v>11271</v>
      </c>
      <c r="D25" s="334">
        <v>25268</v>
      </c>
      <c r="E25" s="334">
        <v>37020</v>
      </c>
      <c r="F25" s="334">
        <v>20355</v>
      </c>
      <c r="G25" s="334">
        <v>24666</v>
      </c>
      <c r="H25" s="334">
        <v>9907</v>
      </c>
      <c r="I25" s="640">
        <v>30235</v>
      </c>
      <c r="J25" s="640">
        <v>4081</v>
      </c>
      <c r="K25" s="640">
        <v>99667</v>
      </c>
      <c r="L25" s="640">
        <v>24156</v>
      </c>
      <c r="M25" s="640" t="s">
        <v>148</v>
      </c>
      <c r="N25" s="640">
        <v>9108</v>
      </c>
      <c r="O25" s="640">
        <v>303696</v>
      </c>
      <c r="P25" s="334"/>
    </row>
    <row r="26" spans="1:18" s="54" customFormat="1" ht="22.5" customHeight="1">
      <c r="A26" s="63" t="s">
        <v>213</v>
      </c>
      <c r="B26" s="367">
        <v>7699</v>
      </c>
      <c r="C26" s="367">
        <v>7315</v>
      </c>
      <c r="D26" s="367">
        <v>19944</v>
      </c>
      <c r="E26" s="367">
        <v>32161</v>
      </c>
      <c r="F26" s="367">
        <v>13076</v>
      </c>
      <c r="G26" s="367">
        <v>12502</v>
      </c>
      <c r="H26" s="367">
        <v>5929</v>
      </c>
      <c r="I26" s="641">
        <v>17687</v>
      </c>
      <c r="J26" s="641">
        <v>3758</v>
      </c>
      <c r="K26" s="641">
        <v>55980</v>
      </c>
      <c r="L26" s="641">
        <v>26256</v>
      </c>
      <c r="M26" s="641">
        <v>1292</v>
      </c>
      <c r="N26" s="641">
        <v>17052</v>
      </c>
      <c r="O26" s="641">
        <v>220651</v>
      </c>
      <c r="P26" s="367"/>
    </row>
    <row r="27" spans="1:18" s="54" customFormat="1" ht="22.5" customHeight="1">
      <c r="A27" s="15" t="s">
        <v>214</v>
      </c>
      <c r="B27" s="246">
        <v>4958</v>
      </c>
      <c r="C27" s="246">
        <v>7696</v>
      </c>
      <c r="D27" s="246">
        <v>13152</v>
      </c>
      <c r="E27" s="246">
        <v>22417</v>
      </c>
      <c r="F27" s="246">
        <v>11874</v>
      </c>
      <c r="G27" s="246">
        <v>12675</v>
      </c>
      <c r="H27" s="246">
        <v>6289</v>
      </c>
      <c r="I27" s="247">
        <v>13919</v>
      </c>
      <c r="J27" s="247">
        <v>2991</v>
      </c>
      <c r="K27" s="247">
        <v>84087</v>
      </c>
      <c r="L27" s="247">
        <v>12973</v>
      </c>
      <c r="M27" s="247" t="s">
        <v>148</v>
      </c>
      <c r="N27" s="247"/>
      <c r="O27" s="247">
        <v>193031</v>
      </c>
      <c r="P27" s="246"/>
    </row>
    <row r="28" spans="1:18" s="54" customFormat="1" ht="22.5" customHeight="1">
      <c r="A28" s="15" t="s">
        <v>215</v>
      </c>
      <c r="B28" s="246">
        <v>857</v>
      </c>
      <c r="C28" s="246">
        <v>812</v>
      </c>
      <c r="D28" s="246">
        <v>1384</v>
      </c>
      <c r="E28" s="246">
        <v>2192</v>
      </c>
      <c r="F28" s="246">
        <v>1333</v>
      </c>
      <c r="G28" s="246">
        <v>1882</v>
      </c>
      <c r="H28" s="246">
        <v>750</v>
      </c>
      <c r="I28" s="247">
        <v>2266</v>
      </c>
      <c r="J28" s="247">
        <v>426</v>
      </c>
      <c r="K28" s="247">
        <v>10614</v>
      </c>
      <c r="L28" s="247">
        <v>2185</v>
      </c>
      <c r="M28" s="247">
        <v>0</v>
      </c>
      <c r="N28" s="247">
        <v>0</v>
      </c>
      <c r="O28" s="247">
        <v>24701</v>
      </c>
      <c r="P28" s="246"/>
    </row>
    <row r="29" spans="1:18" s="54" customFormat="1" ht="22.5" customHeight="1">
      <c r="A29" s="15" t="s">
        <v>216</v>
      </c>
      <c r="B29" s="246">
        <v>5370</v>
      </c>
      <c r="C29" s="246">
        <v>6663</v>
      </c>
      <c r="D29" s="246">
        <v>14837</v>
      </c>
      <c r="E29" s="246">
        <v>18736</v>
      </c>
      <c r="F29" s="246">
        <v>9231</v>
      </c>
      <c r="G29" s="246">
        <v>9132</v>
      </c>
      <c r="H29" s="246">
        <v>4435</v>
      </c>
      <c r="I29" s="247">
        <v>13934</v>
      </c>
      <c r="J29" s="247">
        <v>2265</v>
      </c>
      <c r="K29" s="247">
        <v>67167</v>
      </c>
      <c r="L29" s="247">
        <v>16469</v>
      </c>
      <c r="M29" s="247">
        <v>102</v>
      </c>
      <c r="N29" s="247">
        <v>0</v>
      </c>
      <c r="O29" s="247">
        <v>168341</v>
      </c>
      <c r="P29" s="246"/>
    </row>
    <row r="30" spans="1:18" s="54" customFormat="1" ht="22.5" customHeight="1">
      <c r="A30" s="64" t="s">
        <v>217</v>
      </c>
      <c r="B30" s="334">
        <v>3689</v>
      </c>
      <c r="C30" s="334">
        <v>3828</v>
      </c>
      <c r="D30" s="334">
        <v>10509</v>
      </c>
      <c r="E30" s="334">
        <v>12517</v>
      </c>
      <c r="F30" s="334">
        <v>5443</v>
      </c>
      <c r="G30" s="334">
        <v>6633</v>
      </c>
      <c r="H30" s="334">
        <v>2649</v>
      </c>
      <c r="I30" s="640">
        <v>10151</v>
      </c>
      <c r="J30" s="640">
        <v>1606</v>
      </c>
      <c r="K30" s="640">
        <v>43138</v>
      </c>
      <c r="L30" s="640">
        <v>17977</v>
      </c>
      <c r="M30" s="640">
        <v>302</v>
      </c>
      <c r="N30" s="640">
        <v>9139</v>
      </c>
      <c r="O30" s="640">
        <v>127581</v>
      </c>
      <c r="P30" s="334"/>
    </row>
    <row r="31" spans="1:18" s="54" customFormat="1" ht="22.5" customHeight="1">
      <c r="A31" s="63" t="s">
        <v>218</v>
      </c>
      <c r="B31" s="304">
        <v>2328</v>
      </c>
      <c r="C31" s="304">
        <v>2288</v>
      </c>
      <c r="D31" s="304">
        <v>6313</v>
      </c>
      <c r="E31" s="304">
        <v>8357</v>
      </c>
      <c r="F31" s="304">
        <v>4529</v>
      </c>
      <c r="G31" s="304">
        <v>5363</v>
      </c>
      <c r="H31" s="304">
        <v>2618</v>
      </c>
      <c r="I31" s="305">
        <v>5864</v>
      </c>
      <c r="J31" s="305">
        <v>1253</v>
      </c>
      <c r="K31" s="305">
        <v>20762</v>
      </c>
      <c r="L31" s="305">
        <v>8228</v>
      </c>
      <c r="M31" s="305">
        <v>0</v>
      </c>
      <c r="N31" s="305">
        <v>538</v>
      </c>
      <c r="O31" s="305">
        <v>68441</v>
      </c>
      <c r="P31" s="304"/>
    </row>
    <row r="32" spans="1:18" s="54" customFormat="1" ht="22.5" customHeight="1">
      <c r="A32" s="15" t="s">
        <v>241</v>
      </c>
      <c r="B32" s="246">
        <v>1701</v>
      </c>
      <c r="C32" s="246">
        <v>1978</v>
      </c>
      <c r="D32" s="246">
        <v>4936</v>
      </c>
      <c r="E32" s="246">
        <v>8157</v>
      </c>
      <c r="F32" s="246">
        <v>4616</v>
      </c>
      <c r="G32" s="246">
        <v>5522</v>
      </c>
      <c r="H32" s="246">
        <v>2110</v>
      </c>
      <c r="I32" s="247">
        <v>5580</v>
      </c>
      <c r="J32" s="247">
        <v>1180</v>
      </c>
      <c r="K32" s="247">
        <v>22735</v>
      </c>
      <c r="L32" s="247">
        <v>2921</v>
      </c>
      <c r="M32" s="247">
        <v>0</v>
      </c>
      <c r="N32" s="247">
        <v>0</v>
      </c>
      <c r="O32" s="247">
        <v>61436</v>
      </c>
      <c r="P32" s="246"/>
    </row>
    <row r="33" spans="1:16" s="54" customFormat="1" ht="22.5" customHeight="1">
      <c r="A33" s="15" t="s">
        <v>219</v>
      </c>
      <c r="B33" s="246">
        <v>3549</v>
      </c>
      <c r="C33" s="246">
        <v>2986</v>
      </c>
      <c r="D33" s="246">
        <v>7740</v>
      </c>
      <c r="E33" s="246">
        <v>10470</v>
      </c>
      <c r="F33" s="246">
        <v>6388</v>
      </c>
      <c r="G33" s="246">
        <v>8545</v>
      </c>
      <c r="H33" s="246">
        <v>2933</v>
      </c>
      <c r="I33" s="247">
        <v>17300</v>
      </c>
      <c r="J33" s="247">
        <v>1331</v>
      </c>
      <c r="K33" s="247">
        <v>42647</v>
      </c>
      <c r="L33" s="247">
        <v>9224</v>
      </c>
      <c r="M33" s="247">
        <v>457</v>
      </c>
      <c r="N33" s="247">
        <v>253</v>
      </c>
      <c r="O33" s="247">
        <v>113823</v>
      </c>
      <c r="P33" s="246"/>
    </row>
    <row r="34" spans="1:16" s="54" customFormat="1" ht="22.5" customHeight="1">
      <c r="A34" s="15" t="s">
        <v>220</v>
      </c>
      <c r="B34" s="246">
        <v>3408</v>
      </c>
      <c r="C34" s="246">
        <v>4496</v>
      </c>
      <c r="D34" s="246">
        <v>9334</v>
      </c>
      <c r="E34" s="246">
        <v>15427</v>
      </c>
      <c r="F34" s="246">
        <v>8628</v>
      </c>
      <c r="G34" s="246">
        <v>11697</v>
      </c>
      <c r="H34" s="246">
        <v>4391</v>
      </c>
      <c r="I34" s="247">
        <v>10002</v>
      </c>
      <c r="J34" s="247">
        <v>1793</v>
      </c>
      <c r="K34" s="247">
        <v>12974</v>
      </c>
      <c r="L34" s="247">
        <v>3541</v>
      </c>
      <c r="M34" s="247">
        <v>0</v>
      </c>
      <c r="N34" s="247">
        <v>3588</v>
      </c>
      <c r="O34" s="247">
        <v>89279</v>
      </c>
      <c r="P34" s="246"/>
    </row>
    <row r="35" spans="1:16" s="54" customFormat="1" ht="22.5" customHeight="1">
      <c r="A35" s="64" t="s">
        <v>222</v>
      </c>
      <c r="B35" s="334">
        <v>822</v>
      </c>
      <c r="C35" s="334">
        <v>1289</v>
      </c>
      <c r="D35" s="334">
        <v>3403</v>
      </c>
      <c r="E35" s="334">
        <v>5643</v>
      </c>
      <c r="F35" s="334">
        <v>3493</v>
      </c>
      <c r="G35" s="334">
        <v>4352</v>
      </c>
      <c r="H35" s="334">
        <v>1634</v>
      </c>
      <c r="I35" s="640">
        <v>4777</v>
      </c>
      <c r="J35" s="640">
        <v>762</v>
      </c>
      <c r="K35" s="640">
        <v>20031</v>
      </c>
      <c r="L35" s="640">
        <v>1798</v>
      </c>
      <c r="M35" s="640"/>
      <c r="N35" s="640"/>
      <c r="O35" s="640">
        <v>48004</v>
      </c>
      <c r="P35" s="334"/>
    </row>
    <row r="36" spans="1:16" s="54" customFormat="1" ht="22.5" customHeight="1">
      <c r="A36" s="63" t="s">
        <v>292</v>
      </c>
      <c r="B36" s="304">
        <v>410</v>
      </c>
      <c r="C36" s="304">
        <v>341</v>
      </c>
      <c r="D36" s="304">
        <v>942</v>
      </c>
      <c r="E36" s="304">
        <v>1550</v>
      </c>
      <c r="F36" s="304">
        <v>2275</v>
      </c>
      <c r="G36" s="304">
        <v>2897</v>
      </c>
      <c r="H36" s="304">
        <v>1355</v>
      </c>
      <c r="I36" s="305">
        <v>2876</v>
      </c>
      <c r="J36" s="305">
        <v>229</v>
      </c>
      <c r="K36" s="305">
        <v>5969</v>
      </c>
      <c r="L36" s="305" t="s">
        <v>148</v>
      </c>
      <c r="M36" s="305"/>
      <c r="N36" s="305">
        <v>3021</v>
      </c>
      <c r="O36" s="305">
        <v>21865</v>
      </c>
      <c r="P36" s="304"/>
    </row>
    <row r="37" spans="1:16" s="54" customFormat="1" ht="22.5" customHeight="1">
      <c r="A37" s="15" t="s">
        <v>224</v>
      </c>
      <c r="B37" s="246">
        <v>196</v>
      </c>
      <c r="C37" s="246">
        <v>438</v>
      </c>
      <c r="D37" s="246">
        <v>709</v>
      </c>
      <c r="E37" s="246">
        <v>775</v>
      </c>
      <c r="F37" s="246">
        <v>843</v>
      </c>
      <c r="G37" s="246">
        <v>949</v>
      </c>
      <c r="H37" s="246">
        <v>300</v>
      </c>
      <c r="I37" s="247">
        <v>945</v>
      </c>
      <c r="J37" s="247">
        <v>218</v>
      </c>
      <c r="K37" s="247">
        <v>5854</v>
      </c>
      <c r="L37" s="247"/>
      <c r="M37" s="247"/>
      <c r="N37" s="247"/>
      <c r="O37" s="247">
        <v>11227</v>
      </c>
      <c r="P37" s="246"/>
    </row>
    <row r="38" spans="1:16" s="54" customFormat="1" ht="22.5" customHeight="1">
      <c r="A38" s="15" t="s">
        <v>228</v>
      </c>
      <c r="B38" s="246">
        <v>900</v>
      </c>
      <c r="C38" s="246">
        <v>1143</v>
      </c>
      <c r="D38" s="246">
        <v>2814</v>
      </c>
      <c r="E38" s="246">
        <v>3183</v>
      </c>
      <c r="F38" s="246">
        <v>3057</v>
      </c>
      <c r="G38" s="246">
        <v>2519</v>
      </c>
      <c r="H38" s="246">
        <v>965</v>
      </c>
      <c r="I38" s="247">
        <v>5638</v>
      </c>
      <c r="J38" s="247">
        <v>373</v>
      </c>
      <c r="K38" s="247">
        <v>16771</v>
      </c>
      <c r="L38" s="247">
        <v>2878</v>
      </c>
      <c r="M38" s="247">
        <v>0</v>
      </c>
      <c r="N38" s="247">
        <v>566</v>
      </c>
      <c r="O38" s="247">
        <v>40807</v>
      </c>
      <c r="P38" s="246"/>
    </row>
    <row r="39" spans="1:16" s="54" customFormat="1" ht="22.5" customHeight="1">
      <c r="A39" s="395" t="s">
        <v>288</v>
      </c>
      <c r="B39" s="246">
        <v>3765</v>
      </c>
      <c r="C39" s="246">
        <v>4706</v>
      </c>
      <c r="D39" s="246">
        <v>10353</v>
      </c>
      <c r="E39" s="246">
        <v>15059</v>
      </c>
      <c r="F39" s="246">
        <v>9412</v>
      </c>
      <c r="G39" s="246">
        <v>10353</v>
      </c>
      <c r="H39" s="246">
        <v>3765</v>
      </c>
      <c r="I39" s="247">
        <v>13177</v>
      </c>
      <c r="J39" s="247">
        <v>1883</v>
      </c>
      <c r="K39" s="247">
        <v>21643</v>
      </c>
      <c r="L39" s="247" t="s">
        <v>148</v>
      </c>
      <c r="M39" s="247" t="s">
        <v>148</v>
      </c>
      <c r="N39" s="247" t="s">
        <v>148</v>
      </c>
      <c r="O39" s="247">
        <v>94116</v>
      </c>
      <c r="P39" s="246"/>
    </row>
    <row r="40" spans="1:16" s="54" customFormat="1" ht="22.5" customHeight="1">
      <c r="A40" s="15" t="s">
        <v>233</v>
      </c>
      <c r="B40" s="247">
        <v>1269</v>
      </c>
      <c r="C40" s="247">
        <v>1304</v>
      </c>
      <c r="D40" s="247">
        <v>3176</v>
      </c>
      <c r="E40" s="247">
        <v>3683</v>
      </c>
      <c r="F40" s="247">
        <v>2177</v>
      </c>
      <c r="G40" s="247">
        <v>2409</v>
      </c>
      <c r="H40" s="247">
        <v>634</v>
      </c>
      <c r="I40" s="247">
        <v>4491</v>
      </c>
      <c r="J40" s="247">
        <v>713</v>
      </c>
      <c r="K40" s="247">
        <v>16206</v>
      </c>
      <c r="L40" s="247">
        <v>1709</v>
      </c>
      <c r="M40" s="247">
        <v>239</v>
      </c>
      <c r="N40" s="247">
        <v>2145</v>
      </c>
      <c r="O40" s="247">
        <v>40155</v>
      </c>
      <c r="P40" s="246" t="s">
        <v>578</v>
      </c>
    </row>
    <row r="41" spans="1:16" s="54" customFormat="1" ht="22.5" customHeight="1">
      <c r="A41" s="63" t="s">
        <v>225</v>
      </c>
      <c r="B41" s="304">
        <v>4976</v>
      </c>
      <c r="C41" s="304">
        <v>4308</v>
      </c>
      <c r="D41" s="304">
        <v>9932</v>
      </c>
      <c r="E41" s="304">
        <v>17183</v>
      </c>
      <c r="F41" s="304">
        <v>8325</v>
      </c>
      <c r="G41" s="304">
        <v>10437</v>
      </c>
      <c r="H41" s="304">
        <v>3660</v>
      </c>
      <c r="I41" s="305">
        <v>13604</v>
      </c>
      <c r="J41" s="305">
        <v>2811</v>
      </c>
      <c r="K41" s="305">
        <v>54179</v>
      </c>
      <c r="L41" s="305">
        <v>5968</v>
      </c>
      <c r="M41" s="305">
        <v>191</v>
      </c>
      <c r="N41" s="305">
        <v>2699</v>
      </c>
      <c r="O41" s="305">
        <v>138273</v>
      </c>
      <c r="P41" s="304"/>
    </row>
    <row r="42" spans="1:16" s="54" customFormat="1" ht="26.25" customHeight="1">
      <c r="A42" s="15" t="s">
        <v>226</v>
      </c>
      <c r="B42" s="642">
        <v>1536</v>
      </c>
      <c r="C42" s="643">
        <v>2248</v>
      </c>
      <c r="D42" s="598">
        <v>4448</v>
      </c>
      <c r="E42" s="598">
        <v>7172</v>
      </c>
      <c r="F42" s="598">
        <v>3271</v>
      </c>
      <c r="G42" s="598">
        <v>4829</v>
      </c>
      <c r="H42" s="598">
        <v>1903</v>
      </c>
      <c r="I42" s="598">
        <v>5246</v>
      </c>
      <c r="J42" s="598">
        <v>899</v>
      </c>
      <c r="K42" s="598">
        <v>19747</v>
      </c>
      <c r="L42" s="598" t="s">
        <v>148</v>
      </c>
      <c r="M42" s="598" t="s">
        <v>148</v>
      </c>
      <c r="N42" s="598" t="s">
        <v>148</v>
      </c>
      <c r="O42" s="644">
        <v>51299</v>
      </c>
      <c r="P42" s="400" t="s">
        <v>579</v>
      </c>
    </row>
    <row r="43" spans="1:16" s="54" customFormat="1" ht="22.5" customHeight="1">
      <c r="A43" s="15" t="s">
        <v>229</v>
      </c>
      <c r="B43" s="246">
        <v>1291</v>
      </c>
      <c r="C43" s="246">
        <v>1019</v>
      </c>
      <c r="D43" s="246">
        <v>2928</v>
      </c>
      <c r="E43" s="246">
        <v>3196</v>
      </c>
      <c r="F43" s="246">
        <v>2295</v>
      </c>
      <c r="G43" s="246">
        <v>2520</v>
      </c>
      <c r="H43" s="246">
        <v>913</v>
      </c>
      <c r="I43" s="247">
        <v>2828</v>
      </c>
      <c r="J43" s="247">
        <v>660</v>
      </c>
      <c r="K43" s="247">
        <v>13081</v>
      </c>
      <c r="L43" s="247">
        <v>1080</v>
      </c>
      <c r="M43" s="247">
        <v>0</v>
      </c>
      <c r="N43" s="247">
        <v>1470</v>
      </c>
      <c r="O43" s="247">
        <v>33281</v>
      </c>
      <c r="P43" s="246"/>
    </row>
    <row r="44" spans="1:16" s="54" customFormat="1" ht="22.5" customHeight="1">
      <c r="A44" s="15" t="s">
        <v>227</v>
      </c>
      <c r="B44" s="246">
        <v>3062</v>
      </c>
      <c r="C44" s="246">
        <v>3023</v>
      </c>
      <c r="D44" s="246">
        <v>8152</v>
      </c>
      <c r="E44" s="246">
        <v>13615</v>
      </c>
      <c r="F44" s="246">
        <v>6649</v>
      </c>
      <c r="G44" s="246">
        <v>6732</v>
      </c>
      <c r="H44" s="246">
        <v>2755</v>
      </c>
      <c r="I44" s="247">
        <v>7987</v>
      </c>
      <c r="J44" s="247">
        <v>1812</v>
      </c>
      <c r="K44" s="247">
        <v>29069</v>
      </c>
      <c r="L44" s="247">
        <v>9985</v>
      </c>
      <c r="M44" s="247">
        <v>3010</v>
      </c>
      <c r="N44" s="247">
        <v>3742</v>
      </c>
      <c r="O44" s="247">
        <v>99593</v>
      </c>
      <c r="P44" s="246"/>
    </row>
    <row r="45" spans="1:16" s="54" customFormat="1" ht="22.5" customHeight="1" thickBot="1">
      <c r="A45" s="65" t="s">
        <v>230</v>
      </c>
      <c r="B45" s="467">
        <v>4260</v>
      </c>
      <c r="C45" s="467">
        <v>5567</v>
      </c>
      <c r="D45" s="467">
        <v>10876</v>
      </c>
      <c r="E45" s="467">
        <v>18049</v>
      </c>
      <c r="F45" s="467">
        <v>9441</v>
      </c>
      <c r="G45" s="467">
        <v>13798</v>
      </c>
      <c r="H45" s="467">
        <v>4667</v>
      </c>
      <c r="I45" s="645">
        <v>10952</v>
      </c>
      <c r="J45" s="645">
        <v>2415</v>
      </c>
      <c r="K45" s="645">
        <v>33195</v>
      </c>
      <c r="L45" s="645">
        <v>4009</v>
      </c>
      <c r="M45" s="645">
        <v>1</v>
      </c>
      <c r="N45" s="645">
        <v>11312</v>
      </c>
      <c r="O45" s="645">
        <v>128542</v>
      </c>
      <c r="P45" s="467"/>
    </row>
    <row r="46" spans="1:16" s="54" customFormat="1" ht="22.5" customHeight="1" thickBot="1">
      <c r="A46" s="19" t="s">
        <v>158</v>
      </c>
      <c r="B46" s="121">
        <f>SUM(B5:B45)</f>
        <v>137278</v>
      </c>
      <c r="C46" s="121">
        <f t="shared" ref="C46:O46" si="0">SUM(C5:C45)</f>
        <v>161604</v>
      </c>
      <c r="D46" s="121">
        <f t="shared" si="0"/>
        <v>358759</v>
      </c>
      <c r="E46" s="121">
        <f t="shared" si="0"/>
        <v>540729</v>
      </c>
      <c r="F46" s="121">
        <f t="shared" si="0"/>
        <v>270153</v>
      </c>
      <c r="G46" s="121">
        <f t="shared" si="0"/>
        <v>321158</v>
      </c>
      <c r="H46" s="121">
        <f t="shared" si="0"/>
        <v>130784</v>
      </c>
      <c r="I46" s="49">
        <f t="shared" si="0"/>
        <v>413405</v>
      </c>
      <c r="J46" s="49">
        <f t="shared" si="0"/>
        <v>66727</v>
      </c>
      <c r="K46" s="49">
        <f t="shared" si="0"/>
        <v>1410070</v>
      </c>
      <c r="L46" s="49">
        <f t="shared" si="0"/>
        <v>408561</v>
      </c>
      <c r="M46" s="49">
        <f t="shared" si="0"/>
        <v>22356</v>
      </c>
      <c r="N46" s="49">
        <f t="shared" si="0"/>
        <v>98773</v>
      </c>
      <c r="O46" s="49">
        <f t="shared" si="0"/>
        <v>4648954</v>
      </c>
      <c r="P46" s="133"/>
    </row>
    <row r="47" spans="1:16" s="54" customFormat="1" ht="22.5" customHeight="1">
      <c r="A47" s="457" t="s">
        <v>231</v>
      </c>
      <c r="B47" s="458">
        <v>909</v>
      </c>
      <c r="C47" s="458">
        <v>174</v>
      </c>
      <c r="D47" s="458">
        <v>1195</v>
      </c>
      <c r="E47" s="458">
        <v>4521</v>
      </c>
      <c r="F47" s="458">
        <v>334</v>
      </c>
      <c r="G47" s="458">
        <v>409</v>
      </c>
      <c r="H47" s="458">
        <v>403</v>
      </c>
      <c r="I47" s="646">
        <v>324</v>
      </c>
      <c r="J47" s="646">
        <v>88</v>
      </c>
      <c r="K47" s="646">
        <v>869</v>
      </c>
      <c r="L47" s="646">
        <v>2891</v>
      </c>
      <c r="M47" s="646">
        <v>0</v>
      </c>
      <c r="N47" s="646">
        <v>4492</v>
      </c>
      <c r="O47" s="646">
        <v>16609</v>
      </c>
      <c r="P47" s="458"/>
    </row>
    <row r="48" spans="1:16" s="54" customFormat="1" ht="22.5" customHeight="1">
      <c r="A48" s="15" t="s">
        <v>232</v>
      </c>
      <c r="B48" s="412">
        <v>392</v>
      </c>
      <c r="C48" s="412">
        <v>1289</v>
      </c>
      <c r="D48" s="412">
        <v>1853</v>
      </c>
      <c r="E48" s="412">
        <v>2617</v>
      </c>
      <c r="F48" s="412">
        <v>2220</v>
      </c>
      <c r="G48" s="412">
        <v>967</v>
      </c>
      <c r="H48" s="412">
        <v>351</v>
      </c>
      <c r="I48" s="647">
        <v>1761</v>
      </c>
      <c r="J48" s="647">
        <v>362</v>
      </c>
      <c r="K48" s="647">
        <v>16086</v>
      </c>
      <c r="L48" s="647"/>
      <c r="M48" s="647"/>
      <c r="N48" s="647"/>
      <c r="O48" s="647">
        <v>27898</v>
      </c>
      <c r="P48" s="412"/>
    </row>
    <row r="49" spans="1:16" s="54" customFormat="1" ht="22.5" customHeight="1" thickBot="1">
      <c r="A49" s="65" t="s">
        <v>184</v>
      </c>
      <c r="B49" s="500">
        <v>22044</v>
      </c>
      <c r="C49" s="500">
        <v>24384</v>
      </c>
      <c r="D49" s="500">
        <v>53700</v>
      </c>
      <c r="E49" s="500">
        <v>126168</v>
      </c>
      <c r="F49" s="500">
        <v>42339</v>
      </c>
      <c r="G49" s="500">
        <v>37791</v>
      </c>
      <c r="H49" s="500">
        <v>26649</v>
      </c>
      <c r="I49" s="501">
        <v>42530</v>
      </c>
      <c r="J49" s="501">
        <v>8869</v>
      </c>
      <c r="K49" s="501">
        <v>93494</v>
      </c>
      <c r="L49" s="501">
        <v>121261</v>
      </c>
      <c r="M49" s="501">
        <v>15383</v>
      </c>
      <c r="N49" s="501">
        <v>113958</v>
      </c>
      <c r="O49" s="501">
        <v>728570</v>
      </c>
      <c r="P49" s="500"/>
    </row>
    <row r="50" spans="1:16" ht="22.5" customHeight="1" thickBot="1">
      <c r="A50" s="66" t="s">
        <v>158</v>
      </c>
      <c r="B50" s="105">
        <f>SUM(B47:B49)</f>
        <v>23345</v>
      </c>
      <c r="C50" s="105">
        <f t="shared" ref="C50:O50" si="1">SUM(C47:C49)</f>
        <v>25847</v>
      </c>
      <c r="D50" s="105">
        <f t="shared" si="1"/>
        <v>56748</v>
      </c>
      <c r="E50" s="105">
        <f t="shared" si="1"/>
        <v>133306</v>
      </c>
      <c r="F50" s="105">
        <f t="shared" si="1"/>
        <v>44893</v>
      </c>
      <c r="G50" s="105">
        <f t="shared" si="1"/>
        <v>39167</v>
      </c>
      <c r="H50" s="105">
        <f t="shared" si="1"/>
        <v>27403</v>
      </c>
      <c r="I50" s="105">
        <f t="shared" si="1"/>
        <v>44615</v>
      </c>
      <c r="J50" s="105">
        <f t="shared" si="1"/>
        <v>9319</v>
      </c>
      <c r="K50" s="105">
        <f t="shared" si="1"/>
        <v>110449</v>
      </c>
      <c r="L50" s="105">
        <f t="shared" si="1"/>
        <v>124152</v>
      </c>
      <c r="M50" s="105">
        <f t="shared" si="1"/>
        <v>15383</v>
      </c>
      <c r="N50" s="105">
        <f t="shared" si="1"/>
        <v>118450</v>
      </c>
      <c r="O50" s="105">
        <f t="shared" si="1"/>
        <v>773077</v>
      </c>
      <c r="P50" s="118"/>
    </row>
    <row r="51" spans="1:16" ht="22.5" customHeight="1" thickBot="1">
      <c r="A51" s="18" t="s">
        <v>11</v>
      </c>
      <c r="B51" s="106">
        <f>B46+B50</f>
        <v>160623</v>
      </c>
      <c r="C51" s="106">
        <f t="shared" ref="C51:O51" si="2">C46+C50</f>
        <v>187451</v>
      </c>
      <c r="D51" s="106">
        <f t="shared" si="2"/>
        <v>415507</v>
      </c>
      <c r="E51" s="106">
        <f t="shared" si="2"/>
        <v>674035</v>
      </c>
      <c r="F51" s="106">
        <f t="shared" si="2"/>
        <v>315046</v>
      </c>
      <c r="G51" s="106">
        <f t="shared" si="2"/>
        <v>360325</v>
      </c>
      <c r="H51" s="106">
        <f t="shared" si="2"/>
        <v>158187</v>
      </c>
      <c r="I51" s="106">
        <f t="shared" si="2"/>
        <v>458020</v>
      </c>
      <c r="J51" s="106">
        <f t="shared" si="2"/>
        <v>76046</v>
      </c>
      <c r="K51" s="106">
        <f t="shared" si="2"/>
        <v>1520519</v>
      </c>
      <c r="L51" s="106">
        <f t="shared" si="2"/>
        <v>532713</v>
      </c>
      <c r="M51" s="106">
        <f t="shared" si="2"/>
        <v>37739</v>
      </c>
      <c r="N51" s="106">
        <f t="shared" si="2"/>
        <v>217223</v>
      </c>
      <c r="O51" s="106">
        <f t="shared" si="2"/>
        <v>5422031</v>
      </c>
      <c r="P51" s="117"/>
    </row>
  </sheetData>
  <mergeCells count="2">
    <mergeCell ref="B2:J2"/>
    <mergeCell ref="A2:A4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65" firstPageNumber="32" fitToWidth="2" orientation="portrait" useFirstPageNumber="1" r:id="rId1"/>
  <headerFooter alignWithMargins="0">
    <oddFooter>&amp;C&amp;"ＭＳ 明朝,標準"&amp;18&amp;P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61"/>
  <sheetViews>
    <sheetView view="pageBreakPreview" topLeftCell="J46" zoomScale="80" zoomScaleNormal="85" zoomScaleSheetLayoutView="80" workbookViewId="0">
      <selection activeCell="C5" sqref="C5:X53"/>
    </sheetView>
  </sheetViews>
  <sheetFormatPr defaultColWidth="9" defaultRowHeight="13.5"/>
  <cols>
    <col min="1" max="1" width="2.375" style="41" customWidth="1"/>
    <col min="2" max="2" width="7.75" style="56" customWidth="1"/>
    <col min="3" max="15" width="8.125" style="41" customWidth="1"/>
    <col min="16" max="16" width="10.375" style="41" customWidth="1"/>
    <col min="17" max="17" width="8.875" style="41" customWidth="1"/>
    <col min="18" max="23" width="8.125" style="41" customWidth="1"/>
    <col min="24" max="24" width="55" style="41" customWidth="1"/>
    <col min="25" max="25" width="3.125" style="41" customWidth="1"/>
    <col min="26" max="16384" width="9" style="41"/>
  </cols>
  <sheetData>
    <row r="1" spans="1:221" ht="14.25">
      <c r="A1" s="694" t="s">
        <v>477</v>
      </c>
      <c r="B1" s="695"/>
      <c r="X1" s="56" t="str">
        <f>貸出サービス概況!AA1</f>
        <v>令和２年度</v>
      </c>
    </row>
    <row r="2" spans="1:221" ht="14.1" customHeight="1">
      <c r="A2" s="912" t="s">
        <v>262</v>
      </c>
      <c r="B2" s="913"/>
      <c r="C2" s="945" t="s">
        <v>15</v>
      </c>
      <c r="D2" s="942" t="s">
        <v>192</v>
      </c>
      <c r="E2" s="943"/>
      <c r="F2" s="944"/>
      <c r="G2" s="933" t="s">
        <v>484</v>
      </c>
      <c r="H2" s="934"/>
      <c r="I2" s="934"/>
      <c r="J2" s="934"/>
      <c r="K2" s="934"/>
      <c r="L2" s="934"/>
      <c r="M2" s="934"/>
      <c r="N2" s="934"/>
      <c r="O2" s="934"/>
      <c r="P2" s="102" t="s">
        <v>16</v>
      </c>
      <c r="Q2" s="945" t="s">
        <v>17</v>
      </c>
      <c r="R2" s="933" t="s">
        <v>18</v>
      </c>
      <c r="S2" s="934"/>
      <c r="T2" s="941"/>
      <c r="U2" s="933" t="s">
        <v>19</v>
      </c>
      <c r="V2" s="934"/>
      <c r="W2" s="941"/>
      <c r="X2" s="77" t="s">
        <v>20</v>
      </c>
      <c r="HC2" s="54"/>
      <c r="HD2" s="54"/>
      <c r="HE2" s="54"/>
      <c r="HF2" s="54"/>
      <c r="HG2" s="54"/>
      <c r="HH2" s="54"/>
      <c r="HI2" s="54"/>
      <c r="HJ2" s="54"/>
      <c r="HM2" s="68"/>
    </row>
    <row r="3" spans="1:221" ht="14.1" customHeight="1">
      <c r="A3" s="905"/>
      <c r="B3" s="906"/>
      <c r="C3" s="946"/>
      <c r="D3" s="915" t="s">
        <v>305</v>
      </c>
      <c r="E3" s="915" t="s">
        <v>306</v>
      </c>
      <c r="F3" s="915" t="s">
        <v>309</v>
      </c>
      <c r="G3" s="933" t="s">
        <v>21</v>
      </c>
      <c r="H3" s="934"/>
      <c r="I3" s="941"/>
      <c r="J3" s="933" t="s">
        <v>4</v>
      </c>
      <c r="K3" s="934"/>
      <c r="L3" s="941"/>
      <c r="M3" s="948" t="s">
        <v>5</v>
      </c>
      <c r="N3" s="949"/>
      <c r="O3" s="950"/>
      <c r="P3" s="915" t="s">
        <v>22</v>
      </c>
      <c r="Q3" s="946"/>
      <c r="R3" s="915" t="s">
        <v>307</v>
      </c>
      <c r="S3" s="915" t="s">
        <v>308</v>
      </c>
      <c r="T3" s="63" t="s">
        <v>11</v>
      </c>
      <c r="U3" s="915" t="s">
        <v>307</v>
      </c>
      <c r="V3" s="915" t="s">
        <v>308</v>
      </c>
      <c r="W3" s="63" t="s">
        <v>11</v>
      </c>
      <c r="X3" s="61"/>
      <c r="HC3" s="54"/>
      <c r="HD3" s="54"/>
      <c r="HE3" s="54"/>
      <c r="HF3" s="54"/>
      <c r="HG3" s="54"/>
      <c r="HH3" s="54"/>
      <c r="HI3" s="54"/>
      <c r="HJ3" s="54"/>
      <c r="HM3" s="68"/>
    </row>
    <row r="4" spans="1:221" ht="14.1" customHeight="1">
      <c r="A4" s="921"/>
      <c r="B4" s="922"/>
      <c r="C4" s="946"/>
      <c r="D4" s="938"/>
      <c r="E4" s="938"/>
      <c r="F4" s="938"/>
      <c r="G4" s="14" t="s">
        <v>301</v>
      </c>
      <c r="H4" s="14" t="s">
        <v>64</v>
      </c>
      <c r="I4" s="14" t="s">
        <v>302</v>
      </c>
      <c r="J4" s="14" t="s">
        <v>301</v>
      </c>
      <c r="K4" s="14" t="s">
        <v>64</v>
      </c>
      <c r="L4" s="14" t="s">
        <v>302</v>
      </c>
      <c r="M4" s="14" t="s">
        <v>301</v>
      </c>
      <c r="N4" s="14" t="s">
        <v>64</v>
      </c>
      <c r="O4" s="14" t="s">
        <v>302</v>
      </c>
      <c r="P4" s="938"/>
      <c r="Q4" s="947"/>
      <c r="R4" s="938"/>
      <c r="S4" s="938"/>
      <c r="T4" s="12" t="s">
        <v>425</v>
      </c>
      <c r="U4" s="938"/>
      <c r="V4" s="938"/>
      <c r="W4" s="12" t="s">
        <v>425</v>
      </c>
      <c r="X4" s="61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HC4" s="54"/>
      <c r="HD4" s="54"/>
      <c r="HE4" s="54"/>
      <c r="HF4" s="54"/>
      <c r="HG4" s="54"/>
      <c r="HH4" s="54"/>
      <c r="HI4" s="54"/>
      <c r="HJ4" s="54"/>
      <c r="HM4" s="68"/>
    </row>
    <row r="5" spans="1:221" s="54" customFormat="1" ht="21" customHeight="1">
      <c r="A5" s="912" t="s">
        <v>267</v>
      </c>
      <c r="B5" s="913"/>
      <c r="C5" s="242">
        <v>36659</v>
      </c>
      <c r="D5" s="242">
        <v>34926</v>
      </c>
      <c r="E5" s="242">
        <v>1337</v>
      </c>
      <c r="F5" s="242">
        <v>396</v>
      </c>
      <c r="G5" s="242">
        <v>21384</v>
      </c>
      <c r="H5" s="242">
        <v>14770</v>
      </c>
      <c r="I5" s="242">
        <v>36154</v>
      </c>
      <c r="J5" s="242">
        <v>0</v>
      </c>
      <c r="K5" s="242">
        <v>0</v>
      </c>
      <c r="L5" s="242">
        <v>0</v>
      </c>
      <c r="M5" s="242">
        <v>158</v>
      </c>
      <c r="N5" s="242">
        <v>347</v>
      </c>
      <c r="O5" s="242">
        <v>505</v>
      </c>
      <c r="P5" s="242">
        <v>0</v>
      </c>
      <c r="Q5" s="242">
        <v>25980</v>
      </c>
      <c r="R5" s="242">
        <v>735</v>
      </c>
      <c r="S5" s="242">
        <v>51</v>
      </c>
      <c r="T5" s="242">
        <v>786</v>
      </c>
      <c r="U5" s="242">
        <v>96</v>
      </c>
      <c r="V5" s="242">
        <v>16</v>
      </c>
      <c r="W5" s="242">
        <v>112</v>
      </c>
      <c r="X5" s="243"/>
    </row>
    <row r="6" spans="1:221" s="54" customFormat="1" ht="21" customHeight="1">
      <c r="A6" s="62"/>
      <c r="B6" s="232" t="s">
        <v>328</v>
      </c>
      <c r="C6" s="628">
        <v>8072</v>
      </c>
      <c r="D6" s="628">
        <v>7550</v>
      </c>
      <c r="E6" s="628">
        <v>522</v>
      </c>
      <c r="F6" s="628">
        <v>0</v>
      </c>
      <c r="G6" s="628">
        <v>6353</v>
      </c>
      <c r="H6" s="628">
        <v>1214</v>
      </c>
      <c r="I6" s="628">
        <v>7567</v>
      </c>
      <c r="J6" s="628">
        <v>0</v>
      </c>
      <c r="K6" s="628">
        <v>0</v>
      </c>
      <c r="L6" s="628">
        <v>0</v>
      </c>
      <c r="M6" s="628">
        <v>158</v>
      </c>
      <c r="N6" s="628">
        <v>347</v>
      </c>
      <c r="O6" s="628">
        <v>505</v>
      </c>
      <c r="P6" s="628">
        <v>0</v>
      </c>
      <c r="Q6" s="628">
        <v>7224</v>
      </c>
      <c r="R6" s="628">
        <v>159</v>
      </c>
      <c r="S6" s="628">
        <v>51</v>
      </c>
      <c r="T6" s="628">
        <v>210</v>
      </c>
      <c r="U6" s="628">
        <v>15</v>
      </c>
      <c r="V6" s="628">
        <v>16</v>
      </c>
      <c r="W6" s="628">
        <v>31</v>
      </c>
      <c r="X6" s="441"/>
    </row>
    <row r="7" spans="1:221" s="54" customFormat="1" ht="21" customHeight="1">
      <c r="A7" s="62"/>
      <c r="B7" s="239" t="s">
        <v>268</v>
      </c>
      <c r="C7" s="629">
        <v>4131</v>
      </c>
      <c r="D7" s="629">
        <v>4042</v>
      </c>
      <c r="E7" s="629">
        <v>27</v>
      </c>
      <c r="F7" s="629">
        <v>62</v>
      </c>
      <c r="G7" s="629">
        <v>454</v>
      </c>
      <c r="H7" s="629">
        <v>3677</v>
      </c>
      <c r="I7" s="629">
        <v>4131</v>
      </c>
      <c r="J7" s="629">
        <v>0</v>
      </c>
      <c r="K7" s="629">
        <v>0</v>
      </c>
      <c r="L7" s="629">
        <v>0</v>
      </c>
      <c r="M7" s="629">
        <v>0</v>
      </c>
      <c r="N7" s="629">
        <v>0</v>
      </c>
      <c r="O7" s="629">
        <v>0</v>
      </c>
      <c r="P7" s="629">
        <v>0</v>
      </c>
      <c r="Q7" s="629">
        <v>687</v>
      </c>
      <c r="R7" s="629">
        <v>25</v>
      </c>
      <c r="S7" s="629">
        <v>0</v>
      </c>
      <c r="T7" s="629">
        <v>25</v>
      </c>
      <c r="U7" s="629">
        <v>7</v>
      </c>
      <c r="V7" s="629">
        <v>0</v>
      </c>
      <c r="W7" s="629">
        <v>7</v>
      </c>
      <c r="X7" s="248"/>
    </row>
    <row r="8" spans="1:221" s="54" customFormat="1" ht="21" customHeight="1">
      <c r="A8" s="241"/>
      <c r="B8" s="227" t="s">
        <v>270</v>
      </c>
      <c r="C8" s="630">
        <v>24456</v>
      </c>
      <c r="D8" s="630">
        <v>23334</v>
      </c>
      <c r="E8" s="630">
        <v>788</v>
      </c>
      <c r="F8" s="630">
        <v>334</v>
      </c>
      <c r="G8" s="630">
        <v>14577</v>
      </c>
      <c r="H8" s="630">
        <v>9879</v>
      </c>
      <c r="I8" s="630">
        <v>24456</v>
      </c>
      <c r="J8" s="630">
        <v>0</v>
      </c>
      <c r="K8" s="630">
        <v>0</v>
      </c>
      <c r="L8" s="630">
        <v>0</v>
      </c>
      <c r="M8" s="630">
        <v>0</v>
      </c>
      <c r="N8" s="630">
        <v>0</v>
      </c>
      <c r="O8" s="630">
        <v>0</v>
      </c>
      <c r="P8" s="630">
        <v>0</v>
      </c>
      <c r="Q8" s="630">
        <v>18069</v>
      </c>
      <c r="R8" s="630">
        <v>551</v>
      </c>
      <c r="S8" s="630">
        <v>0</v>
      </c>
      <c r="T8" s="630">
        <v>551</v>
      </c>
      <c r="U8" s="630">
        <v>74</v>
      </c>
      <c r="V8" s="630">
        <v>0</v>
      </c>
      <c r="W8" s="630">
        <v>74</v>
      </c>
      <c r="X8" s="294"/>
    </row>
    <row r="9" spans="1:221" s="54" customFormat="1" ht="21" customHeight="1">
      <c r="A9" s="912" t="s">
        <v>248</v>
      </c>
      <c r="B9" s="913"/>
      <c r="C9" s="631">
        <v>31176</v>
      </c>
      <c r="D9" s="631">
        <v>28224</v>
      </c>
      <c r="E9" s="631">
        <v>2163</v>
      </c>
      <c r="F9" s="631">
        <v>789</v>
      </c>
      <c r="G9" s="631">
        <v>22612</v>
      </c>
      <c r="H9" s="631">
        <v>7199</v>
      </c>
      <c r="I9" s="631">
        <v>29811</v>
      </c>
      <c r="J9" s="631">
        <v>0</v>
      </c>
      <c r="K9" s="631">
        <v>0</v>
      </c>
      <c r="L9" s="631">
        <v>0</v>
      </c>
      <c r="M9" s="631">
        <v>1234</v>
      </c>
      <c r="N9" s="631">
        <v>131</v>
      </c>
      <c r="O9" s="631">
        <v>1365</v>
      </c>
      <c r="P9" s="631">
        <v>0</v>
      </c>
      <c r="Q9" s="631">
        <v>18830</v>
      </c>
      <c r="R9" s="631">
        <v>517</v>
      </c>
      <c r="S9" s="631">
        <v>63</v>
      </c>
      <c r="T9" s="631">
        <v>580</v>
      </c>
      <c r="U9" s="631">
        <v>60</v>
      </c>
      <c r="V9" s="631">
        <v>14</v>
      </c>
      <c r="W9" s="631">
        <v>74</v>
      </c>
      <c r="X9" s="230"/>
    </row>
    <row r="10" spans="1:221" s="54" customFormat="1" ht="21" customHeight="1">
      <c r="A10" s="62"/>
      <c r="B10" s="232" t="s">
        <v>311</v>
      </c>
      <c r="C10" s="628">
        <v>19440</v>
      </c>
      <c r="D10" s="628">
        <v>17773</v>
      </c>
      <c r="E10" s="628">
        <v>1138</v>
      </c>
      <c r="F10" s="628">
        <v>529</v>
      </c>
      <c r="G10" s="628">
        <v>14724</v>
      </c>
      <c r="H10" s="628">
        <v>3351</v>
      </c>
      <c r="I10" s="628">
        <v>18075</v>
      </c>
      <c r="J10" s="628">
        <v>0</v>
      </c>
      <c r="K10" s="628">
        <v>0</v>
      </c>
      <c r="L10" s="628">
        <v>0</v>
      </c>
      <c r="M10" s="628">
        <v>1234</v>
      </c>
      <c r="N10" s="628">
        <v>131</v>
      </c>
      <c r="O10" s="628">
        <v>1365</v>
      </c>
      <c r="P10" s="628">
        <v>0</v>
      </c>
      <c r="Q10" s="628">
        <v>8474</v>
      </c>
      <c r="R10" s="628">
        <v>206</v>
      </c>
      <c r="S10" s="628">
        <v>51</v>
      </c>
      <c r="T10" s="628">
        <v>257</v>
      </c>
      <c r="U10" s="628">
        <v>24</v>
      </c>
      <c r="V10" s="628">
        <v>12</v>
      </c>
      <c r="W10" s="628">
        <v>36</v>
      </c>
      <c r="X10" s="441"/>
    </row>
    <row r="11" spans="1:221" s="54" customFormat="1" ht="21" customHeight="1">
      <c r="A11" s="62"/>
      <c r="B11" s="239" t="s">
        <v>312</v>
      </c>
      <c r="C11" s="629">
        <v>1998</v>
      </c>
      <c r="D11" s="629">
        <v>1834</v>
      </c>
      <c r="E11" s="629">
        <v>158</v>
      </c>
      <c r="F11" s="629">
        <v>6</v>
      </c>
      <c r="G11" s="629">
        <v>1421</v>
      </c>
      <c r="H11" s="629">
        <v>577</v>
      </c>
      <c r="I11" s="629">
        <v>1998</v>
      </c>
      <c r="J11" s="629">
        <v>0</v>
      </c>
      <c r="K11" s="629">
        <v>0</v>
      </c>
      <c r="L11" s="629">
        <v>0</v>
      </c>
      <c r="M11" s="629">
        <v>0</v>
      </c>
      <c r="N11" s="629">
        <v>0</v>
      </c>
      <c r="O11" s="629">
        <v>0</v>
      </c>
      <c r="P11" s="629">
        <v>0</v>
      </c>
      <c r="Q11" s="629">
        <v>2563</v>
      </c>
      <c r="R11" s="629">
        <v>44</v>
      </c>
      <c r="S11" s="629">
        <v>1</v>
      </c>
      <c r="T11" s="629">
        <v>45</v>
      </c>
      <c r="U11" s="629">
        <v>7</v>
      </c>
      <c r="V11" s="629">
        <v>0</v>
      </c>
      <c r="W11" s="629">
        <v>7</v>
      </c>
      <c r="X11" s="248"/>
    </row>
    <row r="12" spans="1:221" s="54" customFormat="1" ht="21" customHeight="1">
      <c r="A12" s="62"/>
      <c r="B12" s="239" t="s">
        <v>143</v>
      </c>
      <c r="C12" s="629">
        <v>3416</v>
      </c>
      <c r="D12" s="629">
        <v>3175</v>
      </c>
      <c r="E12" s="629">
        <v>202</v>
      </c>
      <c r="F12" s="629">
        <v>39</v>
      </c>
      <c r="G12" s="629">
        <v>2413</v>
      </c>
      <c r="H12" s="629">
        <v>1003</v>
      </c>
      <c r="I12" s="629">
        <v>3416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3401</v>
      </c>
      <c r="R12" s="629">
        <v>93</v>
      </c>
      <c r="S12" s="629">
        <v>4</v>
      </c>
      <c r="T12" s="629">
        <v>97</v>
      </c>
      <c r="U12" s="629">
        <v>7</v>
      </c>
      <c r="V12" s="629">
        <v>0</v>
      </c>
      <c r="W12" s="629">
        <v>7</v>
      </c>
      <c r="X12" s="248"/>
    </row>
    <row r="13" spans="1:221" s="54" customFormat="1" ht="21" customHeight="1">
      <c r="A13" s="62"/>
      <c r="B13" s="239" t="s">
        <v>144</v>
      </c>
      <c r="C13" s="629">
        <v>2111</v>
      </c>
      <c r="D13" s="629">
        <v>1818</v>
      </c>
      <c r="E13" s="629">
        <v>214</v>
      </c>
      <c r="F13" s="629">
        <v>79</v>
      </c>
      <c r="G13" s="629">
        <v>1389</v>
      </c>
      <c r="H13" s="629">
        <v>722</v>
      </c>
      <c r="I13" s="629">
        <v>2111</v>
      </c>
      <c r="J13" s="629">
        <v>0</v>
      </c>
      <c r="K13" s="629">
        <v>0</v>
      </c>
      <c r="L13" s="629">
        <v>0</v>
      </c>
      <c r="M13" s="629">
        <v>0</v>
      </c>
      <c r="N13" s="629">
        <v>0</v>
      </c>
      <c r="O13" s="629">
        <v>0</v>
      </c>
      <c r="P13" s="629">
        <v>0</v>
      </c>
      <c r="Q13" s="629">
        <v>3312</v>
      </c>
      <c r="R13" s="629">
        <v>65</v>
      </c>
      <c r="S13" s="629">
        <v>2</v>
      </c>
      <c r="T13" s="629">
        <v>67</v>
      </c>
      <c r="U13" s="629">
        <v>7</v>
      </c>
      <c r="V13" s="629">
        <v>0</v>
      </c>
      <c r="W13" s="629">
        <v>7</v>
      </c>
      <c r="X13" s="248"/>
    </row>
    <row r="14" spans="1:221" s="54" customFormat="1" ht="21" customHeight="1">
      <c r="A14" s="62"/>
      <c r="B14" s="239" t="s">
        <v>147</v>
      </c>
      <c r="C14" s="629">
        <v>2046</v>
      </c>
      <c r="D14" s="629">
        <v>1708</v>
      </c>
      <c r="E14" s="629">
        <v>225</v>
      </c>
      <c r="F14" s="629">
        <v>113</v>
      </c>
      <c r="G14" s="629">
        <v>1375</v>
      </c>
      <c r="H14" s="629">
        <v>671</v>
      </c>
      <c r="I14" s="629">
        <v>2046</v>
      </c>
      <c r="J14" s="629">
        <v>0</v>
      </c>
      <c r="K14" s="629">
        <v>0</v>
      </c>
      <c r="L14" s="629">
        <v>0</v>
      </c>
      <c r="M14" s="629">
        <v>0</v>
      </c>
      <c r="N14" s="629">
        <v>0</v>
      </c>
      <c r="O14" s="629">
        <v>0</v>
      </c>
      <c r="P14" s="629">
        <v>0</v>
      </c>
      <c r="Q14" s="629">
        <v>41</v>
      </c>
      <c r="R14" s="629">
        <v>53</v>
      </c>
      <c r="S14" s="629">
        <v>1</v>
      </c>
      <c r="T14" s="629">
        <v>54</v>
      </c>
      <c r="U14" s="629">
        <v>8</v>
      </c>
      <c r="V14" s="629">
        <v>0</v>
      </c>
      <c r="W14" s="629">
        <v>8</v>
      </c>
      <c r="X14" s="248"/>
    </row>
    <row r="15" spans="1:221" s="54" customFormat="1" ht="21" customHeight="1">
      <c r="A15" s="62"/>
      <c r="B15" s="239" t="s">
        <v>174</v>
      </c>
      <c r="C15" s="630">
        <v>2165</v>
      </c>
      <c r="D15" s="630">
        <v>1916</v>
      </c>
      <c r="E15" s="630">
        <v>226</v>
      </c>
      <c r="F15" s="630">
        <v>23</v>
      </c>
      <c r="G15" s="630">
        <v>1290</v>
      </c>
      <c r="H15" s="630">
        <v>875</v>
      </c>
      <c r="I15" s="630">
        <v>2165</v>
      </c>
      <c r="J15" s="630">
        <v>0</v>
      </c>
      <c r="K15" s="630">
        <v>0</v>
      </c>
      <c r="L15" s="630">
        <v>0</v>
      </c>
      <c r="M15" s="630">
        <v>0</v>
      </c>
      <c r="N15" s="630">
        <v>0</v>
      </c>
      <c r="O15" s="630">
        <v>0</v>
      </c>
      <c r="P15" s="630">
        <v>0</v>
      </c>
      <c r="Q15" s="630">
        <v>1039</v>
      </c>
      <c r="R15" s="630">
        <v>56</v>
      </c>
      <c r="S15" s="630">
        <v>4</v>
      </c>
      <c r="T15" s="630">
        <v>60</v>
      </c>
      <c r="U15" s="630">
        <v>7</v>
      </c>
      <c r="V15" s="630">
        <v>2</v>
      </c>
      <c r="W15" s="630">
        <v>9</v>
      </c>
      <c r="X15" s="294"/>
    </row>
    <row r="16" spans="1:221" s="54" customFormat="1" ht="21" customHeight="1">
      <c r="A16" s="912" t="s">
        <v>249</v>
      </c>
      <c r="B16" s="913"/>
      <c r="C16" s="233">
        <v>13635</v>
      </c>
      <c r="D16" s="233">
        <v>11716</v>
      </c>
      <c r="E16" s="233">
        <v>1813</v>
      </c>
      <c r="F16" s="233">
        <v>106</v>
      </c>
      <c r="G16" s="233">
        <v>6756</v>
      </c>
      <c r="H16" s="233">
        <v>4073</v>
      </c>
      <c r="I16" s="233">
        <v>10829</v>
      </c>
      <c r="J16" s="233">
        <v>0</v>
      </c>
      <c r="K16" s="233">
        <v>0</v>
      </c>
      <c r="L16" s="233">
        <v>0</v>
      </c>
      <c r="M16" s="233">
        <v>1746</v>
      </c>
      <c r="N16" s="233">
        <v>1060</v>
      </c>
      <c r="O16" s="233">
        <v>2806</v>
      </c>
      <c r="P16" s="233">
        <v>0</v>
      </c>
      <c r="Q16" s="233">
        <v>10492</v>
      </c>
      <c r="R16" s="233">
        <v>165</v>
      </c>
      <c r="S16" s="233">
        <v>11</v>
      </c>
      <c r="T16" s="233">
        <v>176</v>
      </c>
      <c r="U16" s="233">
        <v>20</v>
      </c>
      <c r="V16" s="233">
        <v>3</v>
      </c>
      <c r="W16" s="233">
        <v>23</v>
      </c>
      <c r="X16" s="235"/>
    </row>
    <row r="17" spans="1:29" s="54" customFormat="1" ht="21" customHeight="1">
      <c r="A17" s="62"/>
      <c r="B17" s="232" t="s">
        <v>145</v>
      </c>
      <c r="C17" s="628">
        <v>10984</v>
      </c>
      <c r="D17" s="628">
        <v>9469</v>
      </c>
      <c r="E17" s="628">
        <v>1409</v>
      </c>
      <c r="F17" s="628">
        <v>106</v>
      </c>
      <c r="G17" s="628">
        <v>5293</v>
      </c>
      <c r="H17" s="628">
        <v>2885</v>
      </c>
      <c r="I17" s="628">
        <v>8178</v>
      </c>
      <c r="J17" s="628">
        <v>0</v>
      </c>
      <c r="K17" s="628">
        <v>0</v>
      </c>
      <c r="L17" s="628">
        <v>0</v>
      </c>
      <c r="M17" s="628">
        <v>1746</v>
      </c>
      <c r="N17" s="628">
        <v>1060</v>
      </c>
      <c r="O17" s="628">
        <v>2806</v>
      </c>
      <c r="P17" s="628">
        <v>0</v>
      </c>
      <c r="Q17" s="628">
        <v>8160</v>
      </c>
      <c r="R17" s="628">
        <v>102</v>
      </c>
      <c r="S17" s="628">
        <v>9</v>
      </c>
      <c r="T17" s="628">
        <v>111</v>
      </c>
      <c r="U17" s="628">
        <v>14</v>
      </c>
      <c r="V17" s="628">
        <v>3</v>
      </c>
      <c r="W17" s="628">
        <v>17</v>
      </c>
      <c r="X17" s="248"/>
    </row>
    <row r="18" spans="1:29" s="54" customFormat="1" ht="21" customHeight="1">
      <c r="A18" s="100"/>
      <c r="B18" s="227" t="s">
        <v>329</v>
      </c>
      <c r="C18" s="630">
        <v>2651</v>
      </c>
      <c r="D18" s="630">
        <v>2247</v>
      </c>
      <c r="E18" s="630">
        <v>404</v>
      </c>
      <c r="F18" s="630">
        <v>0</v>
      </c>
      <c r="G18" s="630">
        <v>1463</v>
      </c>
      <c r="H18" s="630">
        <v>1188</v>
      </c>
      <c r="I18" s="630">
        <v>2651</v>
      </c>
      <c r="J18" s="630">
        <v>0</v>
      </c>
      <c r="K18" s="630">
        <v>0</v>
      </c>
      <c r="L18" s="630">
        <v>0</v>
      </c>
      <c r="M18" s="630">
        <v>0</v>
      </c>
      <c r="N18" s="630">
        <v>0</v>
      </c>
      <c r="O18" s="630">
        <v>0</v>
      </c>
      <c r="P18" s="630">
        <v>0</v>
      </c>
      <c r="Q18" s="630">
        <v>2332</v>
      </c>
      <c r="R18" s="630">
        <v>63</v>
      </c>
      <c r="S18" s="630">
        <v>2</v>
      </c>
      <c r="T18" s="630">
        <v>65</v>
      </c>
      <c r="U18" s="630">
        <v>6</v>
      </c>
      <c r="V18" s="630">
        <v>0</v>
      </c>
      <c r="W18" s="630">
        <v>6</v>
      </c>
      <c r="X18" s="294"/>
    </row>
    <row r="19" spans="1:29" s="54" customFormat="1" ht="21" customHeight="1">
      <c r="A19" s="912" t="s">
        <v>250</v>
      </c>
      <c r="B19" s="913"/>
      <c r="C19" s="233">
        <v>22025</v>
      </c>
      <c r="D19" s="233">
        <v>18888</v>
      </c>
      <c r="E19" s="233">
        <v>2616</v>
      </c>
      <c r="F19" s="233">
        <v>521</v>
      </c>
      <c r="G19" s="233">
        <v>12288</v>
      </c>
      <c r="H19" s="233">
        <v>7416</v>
      </c>
      <c r="I19" s="233">
        <v>19704</v>
      </c>
      <c r="J19" s="233">
        <v>0</v>
      </c>
      <c r="K19" s="233">
        <v>0</v>
      </c>
      <c r="L19" s="233">
        <v>0</v>
      </c>
      <c r="M19" s="233">
        <v>1290</v>
      </c>
      <c r="N19" s="233">
        <v>1031</v>
      </c>
      <c r="O19" s="233">
        <v>2321</v>
      </c>
      <c r="P19" s="233">
        <v>0</v>
      </c>
      <c r="Q19" s="233">
        <v>17471</v>
      </c>
      <c r="R19" s="233">
        <v>352</v>
      </c>
      <c r="S19" s="233">
        <v>43</v>
      </c>
      <c r="T19" s="233">
        <v>395</v>
      </c>
      <c r="U19" s="233">
        <v>41</v>
      </c>
      <c r="V19" s="233">
        <v>0</v>
      </c>
      <c r="W19" s="233">
        <v>41</v>
      </c>
      <c r="X19" s="235"/>
    </row>
    <row r="20" spans="1:29" s="54" customFormat="1" ht="21" customHeight="1">
      <c r="A20" s="62"/>
      <c r="B20" s="232" t="s">
        <v>330</v>
      </c>
      <c r="C20" s="628">
        <v>11332</v>
      </c>
      <c r="D20" s="628">
        <v>9498</v>
      </c>
      <c r="E20" s="628">
        <v>1368</v>
      </c>
      <c r="F20" s="628">
        <v>466</v>
      </c>
      <c r="G20" s="628">
        <v>5239</v>
      </c>
      <c r="H20" s="628">
        <v>3772</v>
      </c>
      <c r="I20" s="628">
        <v>9011</v>
      </c>
      <c r="J20" s="628">
        <v>0</v>
      </c>
      <c r="K20" s="628">
        <v>0</v>
      </c>
      <c r="L20" s="628">
        <v>0</v>
      </c>
      <c r="M20" s="628">
        <v>1290</v>
      </c>
      <c r="N20" s="628">
        <v>1031</v>
      </c>
      <c r="O20" s="628">
        <v>2321</v>
      </c>
      <c r="P20" s="628">
        <v>0</v>
      </c>
      <c r="Q20" s="628">
        <v>9305</v>
      </c>
      <c r="R20" s="628">
        <v>110</v>
      </c>
      <c r="S20" s="628">
        <v>29</v>
      </c>
      <c r="T20" s="628">
        <v>139</v>
      </c>
      <c r="U20" s="628">
        <v>16</v>
      </c>
      <c r="V20" s="628">
        <v>0</v>
      </c>
      <c r="W20" s="628">
        <v>16</v>
      </c>
      <c r="X20" s="248"/>
    </row>
    <row r="21" spans="1:29" s="54" customFormat="1" ht="21" customHeight="1">
      <c r="A21" s="62"/>
      <c r="B21" s="239" t="s">
        <v>235</v>
      </c>
      <c r="C21" s="629">
        <v>3456</v>
      </c>
      <c r="D21" s="629">
        <v>2998</v>
      </c>
      <c r="E21" s="629">
        <v>450</v>
      </c>
      <c r="F21" s="629">
        <v>8</v>
      </c>
      <c r="G21" s="629">
        <v>2109</v>
      </c>
      <c r="H21" s="629">
        <v>1347</v>
      </c>
      <c r="I21" s="629">
        <v>3456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4672</v>
      </c>
      <c r="R21" s="629">
        <v>64</v>
      </c>
      <c r="S21" s="629">
        <v>2</v>
      </c>
      <c r="T21" s="629">
        <v>66</v>
      </c>
      <c r="U21" s="629">
        <v>7</v>
      </c>
      <c r="V21" s="629">
        <v>0</v>
      </c>
      <c r="W21" s="629">
        <v>7</v>
      </c>
      <c r="X21" s="248"/>
    </row>
    <row r="22" spans="1:29" s="54" customFormat="1" ht="21" customHeight="1">
      <c r="A22" s="62"/>
      <c r="B22" s="239" t="s">
        <v>331</v>
      </c>
      <c r="C22" s="629">
        <v>3472</v>
      </c>
      <c r="D22" s="629">
        <v>3198</v>
      </c>
      <c r="E22" s="629">
        <v>230</v>
      </c>
      <c r="F22" s="629">
        <v>44</v>
      </c>
      <c r="G22" s="629">
        <v>2317</v>
      </c>
      <c r="H22" s="629">
        <v>1155</v>
      </c>
      <c r="I22" s="629">
        <v>3472</v>
      </c>
      <c r="J22" s="629">
        <v>0</v>
      </c>
      <c r="K22" s="629">
        <v>0</v>
      </c>
      <c r="L22" s="629">
        <v>0</v>
      </c>
      <c r="M22" s="629">
        <v>0</v>
      </c>
      <c r="N22" s="629">
        <v>0</v>
      </c>
      <c r="O22" s="629">
        <v>0</v>
      </c>
      <c r="P22" s="629">
        <v>0</v>
      </c>
      <c r="Q22" s="629">
        <v>1162</v>
      </c>
      <c r="R22" s="629">
        <v>89</v>
      </c>
      <c r="S22" s="629">
        <v>4</v>
      </c>
      <c r="T22" s="629">
        <v>93</v>
      </c>
      <c r="U22" s="629">
        <v>9</v>
      </c>
      <c r="V22" s="629">
        <v>0</v>
      </c>
      <c r="W22" s="629">
        <v>9</v>
      </c>
      <c r="X22" s="248"/>
    </row>
    <row r="23" spans="1:29" s="54" customFormat="1" ht="21" customHeight="1">
      <c r="A23" s="100"/>
      <c r="B23" s="227" t="s">
        <v>234</v>
      </c>
      <c r="C23" s="630">
        <v>3765</v>
      </c>
      <c r="D23" s="630">
        <v>3194</v>
      </c>
      <c r="E23" s="630">
        <v>568</v>
      </c>
      <c r="F23" s="630">
        <v>3</v>
      </c>
      <c r="G23" s="630">
        <v>2623</v>
      </c>
      <c r="H23" s="630">
        <v>1142</v>
      </c>
      <c r="I23" s="630">
        <v>3765</v>
      </c>
      <c r="J23" s="630">
        <v>0</v>
      </c>
      <c r="K23" s="630">
        <v>0</v>
      </c>
      <c r="L23" s="630">
        <v>0</v>
      </c>
      <c r="M23" s="630">
        <v>0</v>
      </c>
      <c r="N23" s="630">
        <v>0</v>
      </c>
      <c r="O23" s="630">
        <v>0</v>
      </c>
      <c r="P23" s="630">
        <v>0</v>
      </c>
      <c r="Q23" s="630">
        <v>2332</v>
      </c>
      <c r="R23" s="630">
        <v>89</v>
      </c>
      <c r="S23" s="630">
        <v>8</v>
      </c>
      <c r="T23" s="630">
        <v>97</v>
      </c>
      <c r="U23" s="630">
        <v>9</v>
      </c>
      <c r="V23" s="630">
        <v>0</v>
      </c>
      <c r="W23" s="630">
        <v>9</v>
      </c>
      <c r="X23" s="294"/>
    </row>
    <row r="24" spans="1:29" s="54" customFormat="1" ht="21" customHeight="1">
      <c r="A24" s="912" t="s">
        <v>253</v>
      </c>
      <c r="B24" s="913"/>
      <c r="C24" s="233">
        <v>25944</v>
      </c>
      <c r="D24" s="233">
        <v>24701</v>
      </c>
      <c r="E24" s="233">
        <v>968</v>
      </c>
      <c r="F24" s="233">
        <v>275</v>
      </c>
      <c r="G24" s="233">
        <v>17663</v>
      </c>
      <c r="H24" s="233">
        <v>8281</v>
      </c>
      <c r="I24" s="233">
        <v>25944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24325</v>
      </c>
      <c r="R24" s="233">
        <v>577</v>
      </c>
      <c r="S24" s="233">
        <v>82</v>
      </c>
      <c r="T24" s="233">
        <v>659</v>
      </c>
      <c r="U24" s="233">
        <v>49</v>
      </c>
      <c r="V24" s="233">
        <v>10</v>
      </c>
      <c r="W24" s="233">
        <v>59</v>
      </c>
      <c r="X24" s="235"/>
    </row>
    <row r="25" spans="1:29" s="54" customFormat="1" ht="21" customHeight="1">
      <c r="A25" s="62"/>
      <c r="B25" s="232" t="s">
        <v>332</v>
      </c>
      <c r="C25" s="632">
        <v>10315</v>
      </c>
      <c r="D25" s="632">
        <v>9913</v>
      </c>
      <c r="E25" s="632">
        <v>309</v>
      </c>
      <c r="F25" s="632">
        <v>93</v>
      </c>
      <c r="G25" s="632">
        <v>7187</v>
      </c>
      <c r="H25" s="632">
        <v>3128</v>
      </c>
      <c r="I25" s="632">
        <v>10315</v>
      </c>
      <c r="J25" s="632">
        <v>0</v>
      </c>
      <c r="K25" s="632">
        <v>0</v>
      </c>
      <c r="L25" s="632">
        <v>0</v>
      </c>
      <c r="M25" s="632">
        <v>0</v>
      </c>
      <c r="N25" s="632">
        <v>0</v>
      </c>
      <c r="O25" s="632">
        <v>0</v>
      </c>
      <c r="P25" s="632">
        <v>0</v>
      </c>
      <c r="Q25" s="632">
        <v>7865</v>
      </c>
      <c r="R25" s="632">
        <v>107</v>
      </c>
      <c r="S25" s="632">
        <v>33</v>
      </c>
      <c r="T25" s="632">
        <v>140</v>
      </c>
      <c r="U25" s="632">
        <v>13</v>
      </c>
      <c r="V25" s="632">
        <v>10</v>
      </c>
      <c r="W25" s="632">
        <v>23</v>
      </c>
      <c r="X25" s="368"/>
    </row>
    <row r="26" spans="1:29" s="54" customFormat="1" ht="21" customHeight="1">
      <c r="A26" s="62"/>
      <c r="B26" s="239" t="s">
        <v>209</v>
      </c>
      <c r="C26" s="629">
        <v>2810</v>
      </c>
      <c r="D26" s="629">
        <v>2706</v>
      </c>
      <c r="E26" s="629">
        <v>76</v>
      </c>
      <c r="F26" s="629">
        <v>28</v>
      </c>
      <c r="G26" s="629">
        <v>1914</v>
      </c>
      <c r="H26" s="629">
        <v>896</v>
      </c>
      <c r="I26" s="629">
        <v>2810</v>
      </c>
      <c r="J26" s="629">
        <v>0</v>
      </c>
      <c r="K26" s="629">
        <v>0</v>
      </c>
      <c r="L26" s="629">
        <v>0</v>
      </c>
      <c r="M26" s="629">
        <v>0</v>
      </c>
      <c r="N26" s="629">
        <v>0</v>
      </c>
      <c r="O26" s="629">
        <v>0</v>
      </c>
      <c r="P26" s="629">
        <v>0</v>
      </c>
      <c r="Q26" s="629">
        <v>3367</v>
      </c>
      <c r="R26" s="629">
        <v>87</v>
      </c>
      <c r="S26" s="629">
        <v>4</v>
      </c>
      <c r="T26" s="629">
        <v>91</v>
      </c>
      <c r="U26" s="629">
        <v>8</v>
      </c>
      <c r="V26" s="629">
        <v>0</v>
      </c>
      <c r="W26" s="629">
        <v>8</v>
      </c>
      <c r="X26" s="248"/>
    </row>
    <row r="27" spans="1:29" s="54" customFormat="1" ht="21" customHeight="1">
      <c r="A27" s="62"/>
      <c r="B27" s="239" t="s">
        <v>211</v>
      </c>
      <c r="C27" s="629">
        <v>6243</v>
      </c>
      <c r="D27" s="629">
        <v>6018</v>
      </c>
      <c r="E27" s="629">
        <v>225</v>
      </c>
      <c r="F27" s="629">
        <v>0</v>
      </c>
      <c r="G27" s="629">
        <v>4615</v>
      </c>
      <c r="H27" s="629">
        <v>1628</v>
      </c>
      <c r="I27" s="629">
        <v>6243</v>
      </c>
      <c r="J27" s="629">
        <v>0</v>
      </c>
      <c r="K27" s="629">
        <v>0</v>
      </c>
      <c r="L27" s="629">
        <v>0</v>
      </c>
      <c r="M27" s="629">
        <v>0</v>
      </c>
      <c r="N27" s="629">
        <v>0</v>
      </c>
      <c r="O27" s="629">
        <v>0</v>
      </c>
      <c r="P27" s="629">
        <v>0</v>
      </c>
      <c r="Q27" s="629">
        <v>9907</v>
      </c>
      <c r="R27" s="629">
        <v>89</v>
      </c>
      <c r="S27" s="629">
        <v>0</v>
      </c>
      <c r="T27" s="629">
        <v>89</v>
      </c>
      <c r="U27" s="629">
        <v>10</v>
      </c>
      <c r="V27" s="629">
        <v>0</v>
      </c>
      <c r="W27" s="629">
        <v>10</v>
      </c>
      <c r="X27" s="248"/>
    </row>
    <row r="28" spans="1:29" s="54" customFormat="1" ht="21" customHeight="1">
      <c r="A28" s="62"/>
      <c r="B28" s="239" t="s">
        <v>261</v>
      </c>
      <c r="C28" s="629">
        <v>2975</v>
      </c>
      <c r="D28" s="629">
        <v>2799</v>
      </c>
      <c r="E28" s="629">
        <v>138</v>
      </c>
      <c r="F28" s="629">
        <v>38</v>
      </c>
      <c r="G28" s="629">
        <v>1865</v>
      </c>
      <c r="H28" s="629">
        <v>1110</v>
      </c>
      <c r="I28" s="629">
        <v>2975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3152</v>
      </c>
      <c r="R28" s="629">
        <v>91</v>
      </c>
      <c r="S28" s="629">
        <v>0</v>
      </c>
      <c r="T28" s="629">
        <v>91</v>
      </c>
      <c r="U28" s="629">
        <v>9</v>
      </c>
      <c r="V28" s="629">
        <v>0</v>
      </c>
      <c r="W28" s="629">
        <v>9</v>
      </c>
      <c r="X28" s="248"/>
    </row>
    <row r="29" spans="1:29" s="54" customFormat="1" ht="21" customHeight="1">
      <c r="A29" s="100"/>
      <c r="B29" s="227" t="s">
        <v>430</v>
      </c>
      <c r="C29" s="630">
        <v>3601</v>
      </c>
      <c r="D29" s="630">
        <v>3265</v>
      </c>
      <c r="E29" s="630">
        <v>220</v>
      </c>
      <c r="F29" s="630">
        <v>116</v>
      </c>
      <c r="G29" s="630">
        <v>2082</v>
      </c>
      <c r="H29" s="630">
        <v>1519</v>
      </c>
      <c r="I29" s="630">
        <v>3601</v>
      </c>
      <c r="J29" s="630">
        <v>0</v>
      </c>
      <c r="K29" s="630">
        <v>0</v>
      </c>
      <c r="L29" s="630">
        <v>0</v>
      </c>
      <c r="M29" s="630">
        <v>0</v>
      </c>
      <c r="N29" s="630">
        <v>0</v>
      </c>
      <c r="O29" s="630">
        <v>0</v>
      </c>
      <c r="P29" s="630"/>
      <c r="Q29" s="630">
        <v>34</v>
      </c>
      <c r="R29" s="630">
        <v>203</v>
      </c>
      <c r="S29" s="630">
        <v>45</v>
      </c>
      <c r="T29" s="630">
        <v>248</v>
      </c>
      <c r="U29" s="630">
        <v>9</v>
      </c>
      <c r="V29" s="630">
        <v>0</v>
      </c>
      <c r="W29" s="630">
        <v>9</v>
      </c>
      <c r="X29" s="294"/>
    </row>
    <row r="30" spans="1:29" s="54" customFormat="1" ht="21" customHeight="1">
      <c r="A30" s="905" t="s">
        <v>212</v>
      </c>
      <c r="B30" s="906"/>
      <c r="C30" s="631">
        <v>9195</v>
      </c>
      <c r="D30" s="631">
        <v>7643</v>
      </c>
      <c r="E30" s="631">
        <v>1552</v>
      </c>
      <c r="F30" s="631">
        <v>0</v>
      </c>
      <c r="G30" s="631">
        <v>6645</v>
      </c>
      <c r="H30" s="631">
        <v>2550</v>
      </c>
      <c r="I30" s="631">
        <v>9195</v>
      </c>
      <c r="J30" s="631">
        <v>0</v>
      </c>
      <c r="K30" s="631">
        <v>0</v>
      </c>
      <c r="L30" s="631">
        <v>0</v>
      </c>
      <c r="M30" s="631">
        <v>0</v>
      </c>
      <c r="N30" s="631">
        <v>0</v>
      </c>
      <c r="O30" s="631">
        <v>0</v>
      </c>
      <c r="P30" s="631">
        <v>0</v>
      </c>
      <c r="Q30" s="631">
        <v>5018</v>
      </c>
      <c r="R30" s="631">
        <v>154</v>
      </c>
      <c r="S30" s="631">
        <v>13</v>
      </c>
      <c r="T30" s="631">
        <v>167</v>
      </c>
      <c r="U30" s="631">
        <v>13</v>
      </c>
      <c r="V30" s="631">
        <v>2</v>
      </c>
      <c r="W30" s="631">
        <v>15</v>
      </c>
      <c r="X30" s="230"/>
      <c r="Y30" s="524"/>
      <c r="Z30" s="524"/>
      <c r="AA30" s="524"/>
      <c r="AB30" s="524"/>
      <c r="AC30" s="524"/>
    </row>
    <row r="31" spans="1:29" s="54" customFormat="1" ht="21" customHeight="1">
      <c r="A31" s="905" t="s">
        <v>213</v>
      </c>
      <c r="B31" s="906"/>
      <c r="C31" s="633">
        <v>6706</v>
      </c>
      <c r="D31" s="633">
        <v>5682</v>
      </c>
      <c r="E31" s="633">
        <v>725</v>
      </c>
      <c r="F31" s="633">
        <v>299</v>
      </c>
      <c r="G31" s="633">
        <v>4488</v>
      </c>
      <c r="H31" s="633">
        <v>1205</v>
      </c>
      <c r="I31" s="633">
        <v>5693</v>
      </c>
      <c r="J31" s="633">
        <v>459</v>
      </c>
      <c r="K31" s="633">
        <v>554</v>
      </c>
      <c r="L31" s="633">
        <v>1013</v>
      </c>
      <c r="M31" s="633">
        <v>0</v>
      </c>
      <c r="N31" s="633">
        <v>0</v>
      </c>
      <c r="O31" s="633">
        <v>0</v>
      </c>
      <c r="P31" s="633">
        <v>0</v>
      </c>
      <c r="Q31" s="633">
        <v>43242</v>
      </c>
      <c r="R31" s="633">
        <v>80</v>
      </c>
      <c r="S31" s="633">
        <v>127</v>
      </c>
      <c r="T31" s="633">
        <v>207</v>
      </c>
      <c r="U31" s="633">
        <v>13</v>
      </c>
      <c r="V31" s="633">
        <v>11</v>
      </c>
      <c r="W31" s="633">
        <v>24</v>
      </c>
      <c r="X31" s="634"/>
      <c r="Y31" s="524"/>
      <c r="Z31" s="524"/>
      <c r="AA31" s="524"/>
      <c r="AB31" s="524"/>
      <c r="AC31" s="524"/>
    </row>
    <row r="32" spans="1:29" s="54" customFormat="1" ht="21" customHeight="1">
      <c r="A32" s="912" t="s">
        <v>254</v>
      </c>
      <c r="B32" s="913"/>
      <c r="C32" s="233">
        <v>12162</v>
      </c>
      <c r="D32" s="233">
        <v>10928</v>
      </c>
      <c r="E32" s="233">
        <v>1234</v>
      </c>
      <c r="F32" s="233">
        <v>0</v>
      </c>
      <c r="G32" s="233">
        <v>5710</v>
      </c>
      <c r="H32" s="233">
        <v>3021</v>
      </c>
      <c r="I32" s="233">
        <v>8731</v>
      </c>
      <c r="J32" s="233">
        <v>0</v>
      </c>
      <c r="K32" s="233">
        <v>0</v>
      </c>
      <c r="L32" s="233">
        <v>0</v>
      </c>
      <c r="M32" s="631" t="s">
        <v>148</v>
      </c>
      <c r="N32" s="631" t="s">
        <v>148</v>
      </c>
      <c r="O32" s="233">
        <v>3431</v>
      </c>
      <c r="P32" s="233">
        <v>0</v>
      </c>
      <c r="Q32" s="233">
        <v>9248</v>
      </c>
      <c r="R32" s="233">
        <v>95</v>
      </c>
      <c r="S32" s="233">
        <v>8</v>
      </c>
      <c r="T32" s="233">
        <v>103</v>
      </c>
      <c r="U32" s="233">
        <v>11</v>
      </c>
      <c r="V32" s="233">
        <v>0</v>
      </c>
      <c r="W32" s="233">
        <v>11</v>
      </c>
      <c r="X32" s="235"/>
    </row>
    <row r="33" spans="1:24" s="54" customFormat="1" ht="21" customHeight="1">
      <c r="A33" s="62"/>
      <c r="B33" s="232" t="s">
        <v>214</v>
      </c>
      <c r="C33" s="628">
        <v>10928</v>
      </c>
      <c r="D33" s="628">
        <v>10000</v>
      </c>
      <c r="E33" s="628">
        <v>928</v>
      </c>
      <c r="F33" s="628">
        <v>0</v>
      </c>
      <c r="G33" s="628">
        <v>5061</v>
      </c>
      <c r="H33" s="628">
        <v>2436</v>
      </c>
      <c r="I33" s="628">
        <v>7497</v>
      </c>
      <c r="J33" s="628">
        <v>0</v>
      </c>
      <c r="K33" s="628">
        <v>0</v>
      </c>
      <c r="L33" s="628">
        <v>0</v>
      </c>
      <c r="M33" s="628" t="s">
        <v>148</v>
      </c>
      <c r="N33" s="628" t="s">
        <v>148</v>
      </c>
      <c r="O33" s="628">
        <v>3431</v>
      </c>
      <c r="P33" s="628">
        <v>0</v>
      </c>
      <c r="Q33" s="628">
        <v>9055</v>
      </c>
      <c r="R33" s="628">
        <v>80</v>
      </c>
      <c r="S33" s="628">
        <v>4</v>
      </c>
      <c r="T33" s="628">
        <v>84</v>
      </c>
      <c r="U33" s="628">
        <v>9</v>
      </c>
      <c r="V33" s="628">
        <v>0</v>
      </c>
      <c r="W33" s="628">
        <v>9</v>
      </c>
      <c r="X33" s="248"/>
    </row>
    <row r="34" spans="1:24" s="54" customFormat="1" ht="21" customHeight="1">
      <c r="A34" s="100"/>
      <c r="B34" s="227" t="s">
        <v>215</v>
      </c>
      <c r="C34" s="630">
        <v>1234</v>
      </c>
      <c r="D34" s="630">
        <v>928</v>
      </c>
      <c r="E34" s="630">
        <v>306</v>
      </c>
      <c r="F34" s="630">
        <v>0</v>
      </c>
      <c r="G34" s="630">
        <v>649</v>
      </c>
      <c r="H34" s="630">
        <v>585</v>
      </c>
      <c r="I34" s="630">
        <v>1234</v>
      </c>
      <c r="J34" s="630">
        <v>0</v>
      </c>
      <c r="K34" s="630">
        <v>0</v>
      </c>
      <c r="L34" s="630">
        <v>0</v>
      </c>
      <c r="M34" s="630">
        <v>0</v>
      </c>
      <c r="N34" s="630">
        <v>0</v>
      </c>
      <c r="O34" s="630">
        <v>0</v>
      </c>
      <c r="P34" s="630">
        <v>0</v>
      </c>
      <c r="Q34" s="630">
        <v>193</v>
      </c>
      <c r="R34" s="630">
        <v>15</v>
      </c>
      <c r="S34" s="630">
        <v>4</v>
      </c>
      <c r="T34" s="630">
        <v>19</v>
      </c>
      <c r="U34" s="630">
        <v>2</v>
      </c>
      <c r="V34" s="630">
        <v>0</v>
      </c>
      <c r="W34" s="630">
        <v>2</v>
      </c>
      <c r="X34" s="294"/>
    </row>
    <row r="35" spans="1:24" s="54" customFormat="1" ht="21" customHeight="1">
      <c r="A35" s="905" t="s">
        <v>216</v>
      </c>
      <c r="B35" s="906"/>
      <c r="C35" s="631">
        <v>7737</v>
      </c>
      <c r="D35" s="631">
        <v>7588</v>
      </c>
      <c r="E35" s="631">
        <v>148</v>
      </c>
      <c r="F35" s="631">
        <v>1</v>
      </c>
      <c r="G35" s="631">
        <v>4662</v>
      </c>
      <c r="H35" s="631">
        <v>1880</v>
      </c>
      <c r="I35" s="631">
        <v>6542</v>
      </c>
      <c r="J35" s="631">
        <v>445</v>
      </c>
      <c r="K35" s="631">
        <v>750</v>
      </c>
      <c r="L35" s="631">
        <v>1195</v>
      </c>
      <c r="M35" s="631">
        <v>0</v>
      </c>
      <c r="N35" s="631">
        <v>0</v>
      </c>
      <c r="O35" s="631">
        <v>0</v>
      </c>
      <c r="P35" s="631">
        <v>0</v>
      </c>
      <c r="Q35" s="631">
        <v>3915</v>
      </c>
      <c r="R35" s="631">
        <v>109</v>
      </c>
      <c r="S35" s="631">
        <v>2</v>
      </c>
      <c r="T35" s="631">
        <v>111</v>
      </c>
      <c r="U35" s="631">
        <v>10</v>
      </c>
      <c r="V35" s="631">
        <v>5</v>
      </c>
      <c r="W35" s="631">
        <v>15</v>
      </c>
      <c r="X35" s="230"/>
    </row>
    <row r="36" spans="1:24" s="54" customFormat="1" ht="21" customHeight="1">
      <c r="A36" s="905" t="s">
        <v>217</v>
      </c>
      <c r="B36" s="906"/>
      <c r="C36" s="630">
        <v>6327</v>
      </c>
      <c r="D36" s="630">
        <v>5635</v>
      </c>
      <c r="E36" s="630">
        <v>621</v>
      </c>
      <c r="F36" s="630">
        <v>71</v>
      </c>
      <c r="G36" s="630">
        <v>4247</v>
      </c>
      <c r="H36" s="630">
        <v>2080</v>
      </c>
      <c r="I36" s="630">
        <v>6327</v>
      </c>
      <c r="J36" s="630">
        <v>0</v>
      </c>
      <c r="K36" s="630">
        <v>0</v>
      </c>
      <c r="L36" s="630">
        <v>0</v>
      </c>
      <c r="M36" s="630">
        <v>0</v>
      </c>
      <c r="N36" s="630">
        <v>0</v>
      </c>
      <c r="O36" s="630">
        <v>0</v>
      </c>
      <c r="P36" s="630">
        <v>0</v>
      </c>
      <c r="Q36" s="630">
        <v>4742</v>
      </c>
      <c r="R36" s="630">
        <v>73</v>
      </c>
      <c r="S36" s="630">
        <v>0</v>
      </c>
      <c r="T36" s="630">
        <v>73</v>
      </c>
      <c r="U36" s="630">
        <v>10</v>
      </c>
      <c r="V36" s="630">
        <v>4</v>
      </c>
      <c r="W36" s="630">
        <v>14</v>
      </c>
      <c r="X36" s="335"/>
    </row>
    <row r="37" spans="1:24" s="54" customFormat="1" ht="21" customHeight="1">
      <c r="A37" s="912" t="s">
        <v>255</v>
      </c>
      <c r="B37" s="913"/>
      <c r="C37" s="233">
        <v>5210</v>
      </c>
      <c r="D37" s="233">
        <v>4988</v>
      </c>
      <c r="E37" s="233">
        <v>222</v>
      </c>
      <c r="F37" s="233">
        <v>0</v>
      </c>
      <c r="G37" s="233">
        <v>3819</v>
      </c>
      <c r="H37" s="233">
        <v>1391</v>
      </c>
      <c r="I37" s="233">
        <v>5210</v>
      </c>
      <c r="J37" s="233">
        <v>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4901</v>
      </c>
      <c r="R37" s="233">
        <v>124</v>
      </c>
      <c r="S37" s="233">
        <v>2</v>
      </c>
      <c r="T37" s="233">
        <v>126</v>
      </c>
      <c r="U37" s="233">
        <v>15</v>
      </c>
      <c r="V37" s="233">
        <v>0</v>
      </c>
      <c r="W37" s="233">
        <v>15</v>
      </c>
      <c r="X37" s="235"/>
    </row>
    <row r="38" spans="1:24" s="54" customFormat="1" ht="21" customHeight="1">
      <c r="A38" s="62"/>
      <c r="B38" s="232" t="s">
        <v>218</v>
      </c>
      <c r="C38" s="628">
        <v>2836</v>
      </c>
      <c r="D38" s="628">
        <v>2682</v>
      </c>
      <c r="E38" s="628">
        <v>154</v>
      </c>
      <c r="F38" s="628">
        <v>0</v>
      </c>
      <c r="G38" s="628">
        <v>2341</v>
      </c>
      <c r="H38" s="628">
        <v>495</v>
      </c>
      <c r="I38" s="628">
        <v>2836</v>
      </c>
      <c r="J38" s="628">
        <v>0</v>
      </c>
      <c r="K38" s="628">
        <v>0</v>
      </c>
      <c r="L38" s="628">
        <v>0</v>
      </c>
      <c r="M38" s="628">
        <v>0</v>
      </c>
      <c r="N38" s="628">
        <v>0</v>
      </c>
      <c r="O38" s="628">
        <v>0</v>
      </c>
      <c r="P38" s="628">
        <v>0</v>
      </c>
      <c r="Q38" s="628">
        <v>2558</v>
      </c>
      <c r="R38" s="628">
        <v>60</v>
      </c>
      <c r="S38" s="628">
        <v>1</v>
      </c>
      <c r="T38" s="628">
        <v>61</v>
      </c>
      <c r="U38" s="628">
        <v>10</v>
      </c>
      <c r="V38" s="628">
        <v>0</v>
      </c>
      <c r="W38" s="628">
        <v>10</v>
      </c>
      <c r="X38" s="248"/>
    </row>
    <row r="39" spans="1:24" s="54" customFormat="1" ht="21" customHeight="1">
      <c r="A39" s="100"/>
      <c r="B39" s="227" t="s">
        <v>333</v>
      </c>
      <c r="C39" s="630">
        <v>2374</v>
      </c>
      <c r="D39" s="630">
        <v>2306</v>
      </c>
      <c r="E39" s="630">
        <v>68</v>
      </c>
      <c r="F39" s="630">
        <v>0</v>
      </c>
      <c r="G39" s="630">
        <v>1478</v>
      </c>
      <c r="H39" s="630">
        <v>896</v>
      </c>
      <c r="I39" s="630">
        <v>2374</v>
      </c>
      <c r="J39" s="630">
        <v>0</v>
      </c>
      <c r="K39" s="630">
        <v>0</v>
      </c>
      <c r="L39" s="630">
        <v>0</v>
      </c>
      <c r="M39" s="630">
        <v>0</v>
      </c>
      <c r="N39" s="630">
        <v>0</v>
      </c>
      <c r="O39" s="630">
        <v>0</v>
      </c>
      <c r="P39" s="630">
        <v>0</v>
      </c>
      <c r="Q39" s="630">
        <v>2343</v>
      </c>
      <c r="R39" s="630">
        <v>64</v>
      </c>
      <c r="S39" s="630">
        <v>1</v>
      </c>
      <c r="T39" s="630">
        <v>65</v>
      </c>
      <c r="U39" s="630">
        <v>5</v>
      </c>
      <c r="V39" s="630">
        <v>0</v>
      </c>
      <c r="W39" s="630">
        <v>5</v>
      </c>
      <c r="X39" s="294"/>
    </row>
    <row r="40" spans="1:24" s="54" customFormat="1" ht="21" customHeight="1">
      <c r="A40" s="912" t="s">
        <v>256</v>
      </c>
      <c r="B40" s="913"/>
      <c r="C40" s="233">
        <v>6166</v>
      </c>
      <c r="D40" s="233">
        <v>5943</v>
      </c>
      <c r="E40" s="233">
        <v>214</v>
      </c>
      <c r="F40" s="233">
        <v>9</v>
      </c>
      <c r="G40" s="233">
        <v>4491</v>
      </c>
      <c r="H40" s="233">
        <v>1675</v>
      </c>
      <c r="I40" s="233">
        <v>6166</v>
      </c>
      <c r="J40" s="233">
        <v>0</v>
      </c>
      <c r="K40" s="233">
        <v>0</v>
      </c>
      <c r="L40" s="233">
        <v>0</v>
      </c>
      <c r="M40" s="233">
        <v>0</v>
      </c>
      <c r="N40" s="233">
        <v>0</v>
      </c>
      <c r="O40" s="233">
        <v>0</v>
      </c>
      <c r="P40" s="233">
        <v>0</v>
      </c>
      <c r="Q40" s="233">
        <v>2324</v>
      </c>
      <c r="R40" s="233">
        <v>131</v>
      </c>
      <c r="S40" s="233">
        <v>15</v>
      </c>
      <c r="T40" s="233">
        <v>146</v>
      </c>
      <c r="U40" s="233">
        <v>13</v>
      </c>
      <c r="V40" s="233">
        <v>0</v>
      </c>
      <c r="W40" s="233">
        <v>13</v>
      </c>
      <c r="X40" s="235"/>
    </row>
    <row r="41" spans="1:24" s="54" customFormat="1" ht="21" customHeight="1">
      <c r="A41" s="62"/>
      <c r="B41" s="232" t="s">
        <v>219</v>
      </c>
      <c r="C41" s="628">
        <v>4033</v>
      </c>
      <c r="D41" s="628">
        <v>3944</v>
      </c>
      <c r="E41" s="628">
        <v>80</v>
      </c>
      <c r="F41" s="628">
        <v>9</v>
      </c>
      <c r="G41" s="628">
        <v>3001</v>
      </c>
      <c r="H41" s="628">
        <v>1032</v>
      </c>
      <c r="I41" s="628">
        <v>4033</v>
      </c>
      <c r="J41" s="628">
        <v>0</v>
      </c>
      <c r="K41" s="628">
        <v>0</v>
      </c>
      <c r="L41" s="628">
        <v>0</v>
      </c>
      <c r="M41" s="628">
        <v>0</v>
      </c>
      <c r="N41" s="628">
        <v>0</v>
      </c>
      <c r="O41" s="628">
        <v>0</v>
      </c>
      <c r="P41" s="628">
        <v>0</v>
      </c>
      <c r="Q41" s="628">
        <v>1303</v>
      </c>
      <c r="R41" s="628">
        <v>66</v>
      </c>
      <c r="S41" s="628">
        <v>8</v>
      </c>
      <c r="T41" s="628">
        <v>74</v>
      </c>
      <c r="U41" s="628">
        <v>7</v>
      </c>
      <c r="V41" s="628">
        <v>0</v>
      </c>
      <c r="W41" s="628">
        <v>7</v>
      </c>
      <c r="X41" s="248"/>
    </row>
    <row r="42" spans="1:24" s="54" customFormat="1" ht="21" customHeight="1">
      <c r="A42" s="100"/>
      <c r="B42" s="227" t="s">
        <v>220</v>
      </c>
      <c r="C42" s="630">
        <v>2133</v>
      </c>
      <c r="D42" s="630">
        <v>1999</v>
      </c>
      <c r="E42" s="630">
        <v>134</v>
      </c>
      <c r="F42" s="630">
        <v>0</v>
      </c>
      <c r="G42" s="630">
        <v>1490</v>
      </c>
      <c r="H42" s="630">
        <v>643</v>
      </c>
      <c r="I42" s="630">
        <v>2133</v>
      </c>
      <c r="J42" s="630">
        <v>0</v>
      </c>
      <c r="K42" s="630">
        <v>0</v>
      </c>
      <c r="L42" s="630">
        <v>0</v>
      </c>
      <c r="M42" s="630">
        <v>0</v>
      </c>
      <c r="N42" s="630">
        <v>0</v>
      </c>
      <c r="O42" s="630">
        <v>0</v>
      </c>
      <c r="P42" s="630">
        <v>0</v>
      </c>
      <c r="Q42" s="630">
        <v>1021</v>
      </c>
      <c r="R42" s="630">
        <v>65</v>
      </c>
      <c r="S42" s="630">
        <v>7</v>
      </c>
      <c r="T42" s="630">
        <v>72</v>
      </c>
      <c r="U42" s="630">
        <v>6</v>
      </c>
      <c r="V42" s="630">
        <v>0</v>
      </c>
      <c r="W42" s="630">
        <v>6</v>
      </c>
      <c r="X42" s="294"/>
    </row>
    <row r="43" spans="1:24" s="54" customFormat="1" ht="21" customHeight="1">
      <c r="A43" s="915" t="s">
        <v>222</v>
      </c>
      <c r="B43" s="915"/>
      <c r="C43" s="631">
        <v>3844</v>
      </c>
      <c r="D43" s="631">
        <v>3775</v>
      </c>
      <c r="E43" s="631">
        <v>64</v>
      </c>
      <c r="F43" s="631">
        <v>5</v>
      </c>
      <c r="G43" s="631">
        <v>2615</v>
      </c>
      <c r="H43" s="631">
        <v>1229</v>
      </c>
      <c r="I43" s="631">
        <v>3844</v>
      </c>
      <c r="J43" s="631"/>
      <c r="K43" s="631"/>
      <c r="L43" s="631">
        <v>0</v>
      </c>
      <c r="M43" s="631"/>
      <c r="N43" s="631"/>
      <c r="O43" s="631">
        <v>0</v>
      </c>
      <c r="P43" s="631">
        <v>0</v>
      </c>
      <c r="Q43" s="631">
        <v>3656</v>
      </c>
      <c r="R43" s="631">
        <v>98</v>
      </c>
      <c r="S43" s="631">
        <v>5</v>
      </c>
      <c r="T43" s="631">
        <v>103</v>
      </c>
      <c r="U43" s="631">
        <v>6</v>
      </c>
      <c r="V43" s="631">
        <v>0</v>
      </c>
      <c r="W43" s="631">
        <v>6</v>
      </c>
      <c r="X43" s="230"/>
    </row>
    <row r="44" spans="1:24" s="54" customFormat="1" ht="21" customHeight="1">
      <c r="A44" s="916" t="s">
        <v>292</v>
      </c>
      <c r="B44" s="916"/>
      <c r="C44" s="629">
        <v>1509</v>
      </c>
      <c r="D44" s="629">
        <v>1500</v>
      </c>
      <c r="E44" s="629">
        <v>9</v>
      </c>
      <c r="F44" s="629">
        <v>0</v>
      </c>
      <c r="G44" s="629"/>
      <c r="H44" s="629"/>
      <c r="I44" s="629"/>
      <c r="J44" s="629"/>
      <c r="K44" s="629"/>
      <c r="L44" s="629"/>
      <c r="M44" s="629"/>
      <c r="N44" s="629"/>
      <c r="O44" s="629"/>
      <c r="P44" s="629"/>
      <c r="Q44" s="629"/>
      <c r="R44" s="629">
        <v>25</v>
      </c>
      <c r="S44" s="629">
        <v>1</v>
      </c>
      <c r="T44" s="629">
        <v>26</v>
      </c>
      <c r="U44" s="629">
        <v>2</v>
      </c>
      <c r="V44" s="629">
        <v>1</v>
      </c>
      <c r="W44" s="629">
        <v>3</v>
      </c>
      <c r="X44" s="248"/>
    </row>
    <row r="45" spans="1:24" s="54" customFormat="1" ht="21" customHeight="1">
      <c r="A45" s="916" t="s">
        <v>224</v>
      </c>
      <c r="B45" s="916"/>
      <c r="C45" s="629">
        <v>304</v>
      </c>
      <c r="D45" s="629">
        <v>301</v>
      </c>
      <c r="E45" s="629">
        <v>3</v>
      </c>
      <c r="F45" s="629">
        <v>0</v>
      </c>
      <c r="G45" s="629">
        <v>194</v>
      </c>
      <c r="H45" s="629">
        <v>110</v>
      </c>
      <c r="I45" s="629">
        <v>304</v>
      </c>
      <c r="J45" s="629">
        <v>0</v>
      </c>
      <c r="K45" s="629">
        <v>0</v>
      </c>
      <c r="L45" s="629">
        <v>0</v>
      </c>
      <c r="M45" s="629">
        <v>0</v>
      </c>
      <c r="N45" s="629">
        <v>0</v>
      </c>
      <c r="O45" s="629">
        <v>0</v>
      </c>
      <c r="P45" s="629">
        <v>0</v>
      </c>
      <c r="Q45" s="629">
        <v>0</v>
      </c>
      <c r="R45" s="629"/>
      <c r="S45" s="629"/>
      <c r="T45" s="629">
        <v>0</v>
      </c>
      <c r="U45" s="629"/>
      <c r="V45" s="629"/>
      <c r="W45" s="629">
        <v>0</v>
      </c>
      <c r="X45" s="248"/>
    </row>
    <row r="46" spans="1:24" s="54" customFormat="1" ht="21" customHeight="1">
      <c r="A46" s="916" t="s">
        <v>228</v>
      </c>
      <c r="B46" s="916"/>
      <c r="C46" s="635">
        <v>2760</v>
      </c>
      <c r="D46" s="635">
        <v>1574</v>
      </c>
      <c r="E46" s="635">
        <v>1186</v>
      </c>
      <c r="F46" s="635">
        <v>0</v>
      </c>
      <c r="G46" s="635">
        <v>916</v>
      </c>
      <c r="H46" s="635">
        <v>654</v>
      </c>
      <c r="I46" s="635">
        <v>1570</v>
      </c>
      <c r="J46" s="635">
        <v>0</v>
      </c>
      <c r="K46" s="635">
        <v>0</v>
      </c>
      <c r="L46" s="635">
        <v>0</v>
      </c>
      <c r="M46" s="636">
        <v>0</v>
      </c>
      <c r="N46" s="635">
        <v>0</v>
      </c>
      <c r="O46" s="635">
        <v>0</v>
      </c>
      <c r="P46" s="635">
        <v>0</v>
      </c>
      <c r="Q46" s="635">
        <v>985</v>
      </c>
      <c r="R46" s="635">
        <v>38</v>
      </c>
      <c r="S46" s="635">
        <v>1</v>
      </c>
      <c r="T46" s="635">
        <v>39</v>
      </c>
      <c r="U46" s="635">
        <v>5</v>
      </c>
      <c r="V46" s="635">
        <v>0</v>
      </c>
      <c r="W46" s="635">
        <v>5</v>
      </c>
      <c r="X46" s="248"/>
    </row>
    <row r="47" spans="1:24" s="54" customFormat="1" ht="21" customHeight="1">
      <c r="A47" s="939" t="s">
        <v>288</v>
      </c>
      <c r="B47" s="940"/>
      <c r="C47" s="629">
        <v>2793</v>
      </c>
      <c r="D47" s="629">
        <v>2516</v>
      </c>
      <c r="E47" s="629">
        <v>204</v>
      </c>
      <c r="F47" s="629">
        <v>73</v>
      </c>
      <c r="G47" s="629">
        <v>1559</v>
      </c>
      <c r="H47" s="629">
        <v>957</v>
      </c>
      <c r="I47" s="629">
        <v>2516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2613</v>
      </c>
      <c r="R47" s="629">
        <v>97</v>
      </c>
      <c r="S47" s="629">
        <v>0</v>
      </c>
      <c r="T47" s="629">
        <v>97</v>
      </c>
      <c r="U47" s="629">
        <v>9</v>
      </c>
      <c r="V47" s="629">
        <v>0</v>
      </c>
      <c r="W47" s="629">
        <v>9</v>
      </c>
      <c r="X47" s="248"/>
    </row>
    <row r="48" spans="1:24" s="54" customFormat="1" ht="21" customHeight="1">
      <c r="A48" s="921" t="s">
        <v>233</v>
      </c>
      <c r="B48" s="922"/>
      <c r="C48" s="630">
        <v>2067</v>
      </c>
      <c r="D48" s="630">
        <v>1044</v>
      </c>
      <c r="E48" s="630">
        <v>1023</v>
      </c>
      <c r="F48" s="630">
        <v>0</v>
      </c>
      <c r="G48" s="630">
        <v>1878</v>
      </c>
      <c r="H48" s="630">
        <v>189</v>
      </c>
      <c r="I48" s="630">
        <v>2067</v>
      </c>
      <c r="J48" s="630">
        <v>0</v>
      </c>
      <c r="K48" s="630">
        <v>0</v>
      </c>
      <c r="L48" s="630">
        <v>0</v>
      </c>
      <c r="M48" s="630">
        <v>0</v>
      </c>
      <c r="N48" s="630">
        <v>0</v>
      </c>
      <c r="O48" s="630">
        <v>0</v>
      </c>
      <c r="P48" s="630">
        <v>0</v>
      </c>
      <c r="Q48" s="630">
        <v>196</v>
      </c>
      <c r="R48" s="630">
        <v>21</v>
      </c>
      <c r="S48" s="630">
        <v>13</v>
      </c>
      <c r="T48" s="630">
        <v>34</v>
      </c>
      <c r="U48" s="630">
        <v>7</v>
      </c>
      <c r="V48" s="630">
        <v>4</v>
      </c>
      <c r="W48" s="630">
        <v>11</v>
      </c>
      <c r="X48" s="294"/>
    </row>
    <row r="49" spans="1:24" s="54" customFormat="1" ht="21" customHeight="1">
      <c r="A49" s="905" t="s">
        <v>225</v>
      </c>
      <c r="B49" s="906"/>
      <c r="C49" s="629">
        <v>5556</v>
      </c>
      <c r="D49" s="629">
        <v>5304</v>
      </c>
      <c r="E49" s="629">
        <v>231</v>
      </c>
      <c r="F49" s="629">
        <v>21</v>
      </c>
      <c r="G49" s="629">
        <v>4136</v>
      </c>
      <c r="H49" s="629">
        <v>1420</v>
      </c>
      <c r="I49" s="629">
        <v>5556</v>
      </c>
      <c r="J49" s="629">
        <v>0</v>
      </c>
      <c r="K49" s="629">
        <v>0</v>
      </c>
      <c r="L49" s="629">
        <v>0</v>
      </c>
      <c r="M49" s="629">
        <v>0</v>
      </c>
      <c r="N49" s="629">
        <v>0</v>
      </c>
      <c r="O49" s="629">
        <v>0</v>
      </c>
      <c r="P49" s="629">
        <v>0</v>
      </c>
      <c r="Q49" s="629">
        <v>3727</v>
      </c>
      <c r="R49" s="629">
        <v>108</v>
      </c>
      <c r="S49" s="629">
        <v>0</v>
      </c>
      <c r="T49" s="629">
        <v>108</v>
      </c>
      <c r="U49" s="629">
        <v>9</v>
      </c>
      <c r="V49" s="629">
        <v>0</v>
      </c>
      <c r="W49" s="629">
        <v>9</v>
      </c>
      <c r="X49" s="248"/>
    </row>
    <row r="50" spans="1:24" s="54" customFormat="1" ht="21" customHeight="1">
      <c r="A50" s="905" t="s">
        <v>226</v>
      </c>
      <c r="B50" s="906"/>
      <c r="C50" s="629">
        <v>2058</v>
      </c>
      <c r="D50" s="629">
        <v>1806</v>
      </c>
      <c r="E50" s="629">
        <v>252</v>
      </c>
      <c r="F50" s="629">
        <v>0</v>
      </c>
      <c r="G50" s="629">
        <v>1020</v>
      </c>
      <c r="H50" s="629">
        <v>1038</v>
      </c>
      <c r="I50" s="629">
        <v>2058</v>
      </c>
      <c r="J50" s="629">
        <v>0</v>
      </c>
      <c r="K50" s="629">
        <v>0</v>
      </c>
      <c r="L50" s="629">
        <v>0</v>
      </c>
      <c r="M50" s="629">
        <v>0</v>
      </c>
      <c r="N50" s="629">
        <v>0</v>
      </c>
      <c r="O50" s="629">
        <v>0</v>
      </c>
      <c r="P50" s="629">
        <v>0</v>
      </c>
      <c r="Q50" s="629">
        <v>4812</v>
      </c>
      <c r="R50" s="629">
        <v>20</v>
      </c>
      <c r="S50" s="629">
        <v>0</v>
      </c>
      <c r="T50" s="629">
        <v>20</v>
      </c>
      <c r="U50" s="629">
        <v>7</v>
      </c>
      <c r="V50" s="629">
        <v>0</v>
      </c>
      <c r="W50" s="629">
        <v>7</v>
      </c>
      <c r="X50" s="248"/>
    </row>
    <row r="51" spans="1:24" s="54" customFormat="1" ht="21" customHeight="1">
      <c r="A51" s="905" t="s">
        <v>229</v>
      </c>
      <c r="B51" s="906"/>
      <c r="C51" s="629">
        <v>2630</v>
      </c>
      <c r="D51" s="629">
        <v>2608</v>
      </c>
      <c r="E51" s="629">
        <v>22</v>
      </c>
      <c r="F51" s="629">
        <v>0</v>
      </c>
      <c r="G51" s="629">
        <v>1832</v>
      </c>
      <c r="H51" s="629">
        <v>798</v>
      </c>
      <c r="I51" s="629">
        <v>2630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926</v>
      </c>
      <c r="R51" s="629">
        <v>46</v>
      </c>
      <c r="S51" s="629">
        <v>0</v>
      </c>
      <c r="T51" s="629">
        <v>46</v>
      </c>
      <c r="U51" s="629">
        <v>7</v>
      </c>
      <c r="V51" s="629">
        <v>0</v>
      </c>
      <c r="W51" s="629">
        <v>7</v>
      </c>
      <c r="X51" s="248"/>
    </row>
    <row r="52" spans="1:24" s="54" customFormat="1" ht="21" customHeight="1">
      <c r="A52" s="905" t="s">
        <v>227</v>
      </c>
      <c r="B52" s="906"/>
      <c r="C52" s="629">
        <v>2693</v>
      </c>
      <c r="D52" s="629">
        <v>2120</v>
      </c>
      <c r="E52" s="629">
        <v>573</v>
      </c>
      <c r="F52" s="629">
        <v>0</v>
      </c>
      <c r="G52" s="629">
        <v>1717</v>
      </c>
      <c r="H52" s="629">
        <v>976</v>
      </c>
      <c r="I52" s="629">
        <v>2693</v>
      </c>
      <c r="J52" s="629">
        <v>0</v>
      </c>
      <c r="K52" s="629">
        <v>0</v>
      </c>
      <c r="L52" s="629">
        <v>0</v>
      </c>
      <c r="M52" s="629">
        <v>0</v>
      </c>
      <c r="N52" s="629">
        <v>0</v>
      </c>
      <c r="O52" s="629">
        <v>0</v>
      </c>
      <c r="P52" s="629">
        <v>0</v>
      </c>
      <c r="Q52" s="629">
        <v>3633</v>
      </c>
      <c r="R52" s="629">
        <v>71</v>
      </c>
      <c r="S52" s="629">
        <v>9</v>
      </c>
      <c r="T52" s="629">
        <v>80</v>
      </c>
      <c r="U52" s="629">
        <v>7</v>
      </c>
      <c r="V52" s="629">
        <v>2</v>
      </c>
      <c r="W52" s="629">
        <v>9</v>
      </c>
      <c r="X52" s="248"/>
    </row>
    <row r="53" spans="1:24" s="54" customFormat="1" ht="21" customHeight="1" thickBot="1">
      <c r="A53" s="907" t="s">
        <v>230</v>
      </c>
      <c r="B53" s="908"/>
      <c r="C53" s="637">
        <v>7377</v>
      </c>
      <c r="D53" s="637">
        <v>7139</v>
      </c>
      <c r="E53" s="637">
        <v>223</v>
      </c>
      <c r="F53" s="637">
        <v>15</v>
      </c>
      <c r="G53" s="637">
        <v>5848</v>
      </c>
      <c r="H53" s="637">
        <v>1485</v>
      </c>
      <c r="I53" s="637">
        <v>7333</v>
      </c>
      <c r="J53" s="637">
        <v>0</v>
      </c>
      <c r="K53" s="637">
        <v>44</v>
      </c>
      <c r="L53" s="637">
        <v>44</v>
      </c>
      <c r="M53" s="637">
        <v>0</v>
      </c>
      <c r="N53" s="637">
        <v>0</v>
      </c>
      <c r="O53" s="637">
        <v>0</v>
      </c>
      <c r="P53" s="637">
        <v>0</v>
      </c>
      <c r="Q53" s="637">
        <v>2138</v>
      </c>
      <c r="R53" s="637">
        <v>124</v>
      </c>
      <c r="S53" s="637">
        <v>26</v>
      </c>
      <c r="T53" s="637">
        <v>150</v>
      </c>
      <c r="U53" s="637">
        <v>14</v>
      </c>
      <c r="V53" s="637">
        <v>6</v>
      </c>
      <c r="W53" s="637">
        <v>20</v>
      </c>
      <c r="X53" s="468"/>
    </row>
    <row r="54" spans="1:24" s="54" customFormat="1" ht="21" customHeight="1" thickBot="1">
      <c r="A54" s="903" t="s">
        <v>158</v>
      </c>
      <c r="B54" s="904"/>
      <c r="C54" s="47">
        <f t="shared" ref="C54:W54" si="0">SUM(C5,C9,C16,C19,C24,C30:C32,C35:C37,C40,C43:C53)</f>
        <v>216533</v>
      </c>
      <c r="D54" s="101">
        <f t="shared" si="0"/>
        <v>196549</v>
      </c>
      <c r="E54" s="101">
        <f t="shared" si="0"/>
        <v>17403</v>
      </c>
      <c r="F54" s="101">
        <f t="shared" si="0"/>
        <v>2581</v>
      </c>
      <c r="G54" s="101">
        <f t="shared" si="0"/>
        <v>136480</v>
      </c>
      <c r="H54" s="101">
        <f t="shared" si="0"/>
        <v>64397</v>
      </c>
      <c r="I54" s="101">
        <f t="shared" si="0"/>
        <v>200877</v>
      </c>
      <c r="J54" s="101">
        <f t="shared" si="0"/>
        <v>904</v>
      </c>
      <c r="K54" s="101">
        <f t="shared" si="0"/>
        <v>1348</v>
      </c>
      <c r="L54" s="101">
        <f t="shared" si="0"/>
        <v>2252</v>
      </c>
      <c r="M54" s="101">
        <f t="shared" si="0"/>
        <v>4428</v>
      </c>
      <c r="N54" s="101">
        <f t="shared" si="0"/>
        <v>2569</v>
      </c>
      <c r="O54" s="101">
        <f t="shared" si="0"/>
        <v>10428</v>
      </c>
      <c r="P54" s="101">
        <f t="shared" si="0"/>
        <v>0</v>
      </c>
      <c r="Q54" s="47">
        <f t="shared" si="0"/>
        <v>193174</v>
      </c>
      <c r="R54" s="101">
        <f t="shared" si="0"/>
        <v>3760</v>
      </c>
      <c r="S54" s="101">
        <f t="shared" si="0"/>
        <v>472</v>
      </c>
      <c r="T54" s="101">
        <f t="shared" si="0"/>
        <v>4232</v>
      </c>
      <c r="U54" s="101">
        <f t="shared" si="0"/>
        <v>424</v>
      </c>
      <c r="V54" s="101">
        <f t="shared" si="0"/>
        <v>78</v>
      </c>
      <c r="W54" s="101">
        <f t="shared" si="0"/>
        <v>502</v>
      </c>
      <c r="X54" s="117"/>
    </row>
    <row r="55" spans="1:24" s="54" customFormat="1" ht="21" customHeight="1">
      <c r="A55" s="905" t="s">
        <v>231</v>
      </c>
      <c r="B55" s="914"/>
      <c r="C55" s="638">
        <v>322</v>
      </c>
      <c r="D55" s="638">
        <v>219</v>
      </c>
      <c r="E55" s="638">
        <v>103</v>
      </c>
      <c r="F55" s="638">
        <v>0</v>
      </c>
      <c r="G55" s="638">
        <v>322</v>
      </c>
      <c r="H55" s="638">
        <v>0</v>
      </c>
      <c r="I55" s="638">
        <v>322</v>
      </c>
      <c r="J55" s="638"/>
      <c r="K55" s="638"/>
      <c r="L55" s="638">
        <v>0</v>
      </c>
      <c r="M55" s="638"/>
      <c r="N55" s="638"/>
      <c r="O55" s="638">
        <v>0</v>
      </c>
      <c r="P55" s="638"/>
      <c r="Q55" s="638">
        <v>20</v>
      </c>
      <c r="R55" s="638">
        <v>22</v>
      </c>
      <c r="S55" s="638">
        <v>5</v>
      </c>
      <c r="T55" s="638">
        <v>27</v>
      </c>
      <c r="U55" s="638">
        <v>0</v>
      </c>
      <c r="V55" s="638">
        <v>0</v>
      </c>
      <c r="W55" s="638">
        <v>0</v>
      </c>
      <c r="X55" s="829"/>
    </row>
    <row r="56" spans="1:24" s="54" customFormat="1" ht="21" customHeight="1">
      <c r="A56" s="905" t="s">
        <v>232</v>
      </c>
      <c r="B56" s="914"/>
      <c r="C56" s="639">
        <v>553</v>
      </c>
      <c r="D56" s="639"/>
      <c r="E56" s="639">
        <v>16</v>
      </c>
      <c r="F56" s="639">
        <v>537</v>
      </c>
      <c r="G56" s="639"/>
      <c r="H56" s="639"/>
      <c r="I56" s="639">
        <v>0</v>
      </c>
      <c r="J56" s="639"/>
      <c r="K56" s="639"/>
      <c r="L56" s="639">
        <v>0</v>
      </c>
      <c r="M56" s="639"/>
      <c r="N56" s="639"/>
      <c r="O56" s="639">
        <v>0</v>
      </c>
      <c r="P56" s="639"/>
      <c r="Q56" s="639"/>
      <c r="R56" s="639"/>
      <c r="S56" s="639"/>
      <c r="T56" s="639">
        <v>0</v>
      </c>
      <c r="U56" s="639"/>
      <c r="V56" s="639"/>
      <c r="W56" s="639">
        <v>0</v>
      </c>
      <c r="X56" s="828"/>
    </row>
    <row r="57" spans="1:24" s="54" customFormat="1" ht="21" customHeight="1" thickBot="1">
      <c r="A57" s="907" t="s">
        <v>184</v>
      </c>
      <c r="B57" s="911"/>
      <c r="C57" s="502">
        <v>14994</v>
      </c>
      <c r="D57" s="502">
        <v>12562</v>
      </c>
      <c r="E57" s="502">
        <v>2308</v>
      </c>
      <c r="F57" s="502">
        <v>124</v>
      </c>
      <c r="G57" s="502">
        <v>11465</v>
      </c>
      <c r="H57" s="502">
        <v>1792</v>
      </c>
      <c r="I57" s="502">
        <v>13257</v>
      </c>
      <c r="J57" s="502"/>
      <c r="K57" s="502"/>
      <c r="L57" s="502">
        <v>0</v>
      </c>
      <c r="M57" s="502"/>
      <c r="N57" s="502"/>
      <c r="O57" s="502">
        <v>0</v>
      </c>
      <c r="P57" s="502">
        <v>1737</v>
      </c>
      <c r="Q57" s="502">
        <v>2394</v>
      </c>
      <c r="R57" s="502">
        <v>181</v>
      </c>
      <c r="S57" s="502">
        <v>547</v>
      </c>
      <c r="T57" s="502">
        <v>728</v>
      </c>
      <c r="U57" s="502">
        <v>18</v>
      </c>
      <c r="V57" s="502">
        <v>53</v>
      </c>
      <c r="W57" s="502">
        <v>71</v>
      </c>
      <c r="X57" s="830"/>
    </row>
    <row r="58" spans="1:24" ht="21" customHeight="1" thickBot="1">
      <c r="A58" s="903" t="s">
        <v>158</v>
      </c>
      <c r="B58" s="904"/>
      <c r="C58" s="46">
        <f>SUM(C55:C57)</f>
        <v>15869</v>
      </c>
      <c r="D58" s="46">
        <f t="shared" ref="D58:W58" si="1">SUM(D55:D57)</f>
        <v>12781</v>
      </c>
      <c r="E58" s="46">
        <f t="shared" si="1"/>
        <v>2427</v>
      </c>
      <c r="F58" s="46">
        <f t="shared" si="1"/>
        <v>661</v>
      </c>
      <c r="G58" s="46">
        <f t="shared" si="1"/>
        <v>11787</v>
      </c>
      <c r="H58" s="46">
        <f t="shared" si="1"/>
        <v>1792</v>
      </c>
      <c r="I58" s="46">
        <f t="shared" si="1"/>
        <v>13579</v>
      </c>
      <c r="J58" s="46">
        <f t="shared" si="1"/>
        <v>0</v>
      </c>
      <c r="K58" s="46">
        <f t="shared" si="1"/>
        <v>0</v>
      </c>
      <c r="L58" s="46">
        <f t="shared" si="1"/>
        <v>0</v>
      </c>
      <c r="M58" s="46">
        <f t="shared" si="1"/>
        <v>0</v>
      </c>
      <c r="N58" s="46">
        <f t="shared" si="1"/>
        <v>0</v>
      </c>
      <c r="O58" s="46">
        <f t="shared" si="1"/>
        <v>0</v>
      </c>
      <c r="P58" s="46">
        <f t="shared" si="1"/>
        <v>1737</v>
      </c>
      <c r="Q58" s="46">
        <f t="shared" si="1"/>
        <v>2414</v>
      </c>
      <c r="R58" s="46">
        <f t="shared" si="1"/>
        <v>203</v>
      </c>
      <c r="S58" s="46">
        <f t="shared" si="1"/>
        <v>552</v>
      </c>
      <c r="T58" s="46">
        <f t="shared" si="1"/>
        <v>755</v>
      </c>
      <c r="U58" s="46">
        <f t="shared" si="1"/>
        <v>18</v>
      </c>
      <c r="V58" s="46">
        <f t="shared" si="1"/>
        <v>53</v>
      </c>
      <c r="W58" s="46">
        <f t="shared" si="1"/>
        <v>71</v>
      </c>
      <c r="X58" s="118"/>
    </row>
    <row r="59" spans="1:24" ht="21" customHeight="1" thickBot="1">
      <c r="A59" s="903" t="s">
        <v>11</v>
      </c>
      <c r="B59" s="904"/>
      <c r="C59" s="47">
        <f>C54+C58</f>
        <v>232402</v>
      </c>
      <c r="D59" s="47">
        <f t="shared" ref="D59:W59" si="2">D54+D58</f>
        <v>209330</v>
      </c>
      <c r="E59" s="47">
        <f t="shared" si="2"/>
        <v>19830</v>
      </c>
      <c r="F59" s="47">
        <f t="shared" si="2"/>
        <v>3242</v>
      </c>
      <c r="G59" s="47">
        <f t="shared" si="2"/>
        <v>148267</v>
      </c>
      <c r="H59" s="47">
        <f t="shared" si="2"/>
        <v>66189</v>
      </c>
      <c r="I59" s="47">
        <f t="shared" si="2"/>
        <v>214456</v>
      </c>
      <c r="J59" s="47">
        <f t="shared" si="2"/>
        <v>904</v>
      </c>
      <c r="K59" s="47">
        <f t="shared" si="2"/>
        <v>1348</v>
      </c>
      <c r="L59" s="47">
        <f t="shared" si="2"/>
        <v>2252</v>
      </c>
      <c r="M59" s="47">
        <f t="shared" si="2"/>
        <v>4428</v>
      </c>
      <c r="N59" s="47">
        <f t="shared" si="2"/>
        <v>2569</v>
      </c>
      <c r="O59" s="47">
        <f t="shared" si="2"/>
        <v>10428</v>
      </c>
      <c r="P59" s="47">
        <f t="shared" si="2"/>
        <v>1737</v>
      </c>
      <c r="Q59" s="47">
        <f t="shared" si="2"/>
        <v>195588</v>
      </c>
      <c r="R59" s="47">
        <f t="shared" si="2"/>
        <v>3963</v>
      </c>
      <c r="S59" s="47">
        <f t="shared" si="2"/>
        <v>1024</v>
      </c>
      <c r="T59" s="47">
        <f t="shared" si="2"/>
        <v>4987</v>
      </c>
      <c r="U59" s="47">
        <f t="shared" si="2"/>
        <v>442</v>
      </c>
      <c r="V59" s="47">
        <f t="shared" si="2"/>
        <v>131</v>
      </c>
      <c r="W59" s="47">
        <f t="shared" si="2"/>
        <v>573</v>
      </c>
      <c r="X59" s="117"/>
    </row>
    <row r="61" spans="1:24">
      <c r="D61" s="211"/>
    </row>
  </sheetData>
  <mergeCells count="47">
    <mergeCell ref="Q2:Q4"/>
    <mergeCell ref="M3:O3"/>
    <mergeCell ref="A5:B5"/>
    <mergeCell ref="R2:T2"/>
    <mergeCell ref="U2:W2"/>
    <mergeCell ref="D3:D4"/>
    <mergeCell ref="E3:E4"/>
    <mergeCell ref="F3:F4"/>
    <mergeCell ref="P3:P4"/>
    <mergeCell ref="R3:R4"/>
    <mergeCell ref="S3:S4"/>
    <mergeCell ref="U3:U4"/>
    <mergeCell ref="V3:V4"/>
    <mergeCell ref="A9:B9"/>
    <mergeCell ref="D2:F2"/>
    <mergeCell ref="G2:O2"/>
    <mergeCell ref="G3:I3"/>
    <mergeCell ref="J3:L3"/>
    <mergeCell ref="A2:B4"/>
    <mergeCell ref="C2:C4"/>
    <mergeCell ref="A16:B16"/>
    <mergeCell ref="A19:B19"/>
    <mergeCell ref="A24:B24"/>
    <mergeCell ref="A30:B30"/>
    <mergeCell ref="A31:B31"/>
    <mergeCell ref="A32:B32"/>
    <mergeCell ref="A35:B35"/>
    <mergeCell ref="A36:B36"/>
    <mergeCell ref="A37:B37"/>
    <mergeCell ref="A40:B40"/>
    <mergeCell ref="A43:B43"/>
    <mergeCell ref="A44:B44"/>
    <mergeCell ref="A45:B45"/>
    <mergeCell ref="A46:B46"/>
    <mergeCell ref="A47:B47"/>
    <mergeCell ref="A48:B48"/>
    <mergeCell ref="A49:B49"/>
    <mergeCell ref="A50:B50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</mergeCells>
  <phoneticPr fontId="2"/>
  <printOptions horizontalCentered="1"/>
  <pageMargins left="0.78740157480314965" right="0.98425196850393704" top="0.78740157480314965" bottom="0.78740157480314965" header="0.51181102362204722" footer="0.51181102362204722"/>
  <pageSetup paperSize="9" scale="66" firstPageNumber="34" fitToWidth="2" orientation="portrait" useFirstPageNumber="1" r:id="rId1"/>
  <headerFooter alignWithMargins="0">
    <oddFooter>&amp;C&amp;"ＭＳ 明朝,標準"&amp;16&amp;P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52"/>
  <sheetViews>
    <sheetView view="pageBreakPreview" topLeftCell="H39" zoomScale="82" zoomScaleNormal="85" zoomScaleSheetLayoutView="82" workbookViewId="0">
      <selection activeCell="B5" sqref="B5:V45"/>
    </sheetView>
  </sheetViews>
  <sheetFormatPr defaultColWidth="9" defaultRowHeight="13.5"/>
  <cols>
    <col min="1" max="1" width="10.375" style="56" customWidth="1"/>
    <col min="2" max="11" width="9.625" style="41" customWidth="1"/>
    <col min="12" max="14" width="9" style="41"/>
    <col min="15" max="15" width="10.375" style="41" customWidth="1"/>
    <col min="16" max="21" width="9" style="41"/>
    <col min="22" max="22" width="22.375" style="41" bestFit="1" customWidth="1"/>
    <col min="23" max="16384" width="9" style="41"/>
  </cols>
  <sheetData>
    <row r="1" spans="1:220" ht="17.25">
      <c r="A1" s="696" t="s">
        <v>149</v>
      </c>
    </row>
    <row r="2" spans="1:220" ht="14.1" customHeight="1">
      <c r="A2" s="915" t="s">
        <v>0</v>
      </c>
      <c r="B2" s="951" t="s">
        <v>495</v>
      </c>
      <c r="C2" s="952"/>
      <c r="D2" s="952"/>
      <c r="E2" s="952"/>
      <c r="F2" s="952"/>
      <c r="G2" s="42" t="s">
        <v>24</v>
      </c>
      <c r="H2" s="42"/>
      <c r="I2" s="42" t="str">
        <f>"("&amp;蔵書Ⅰ!R1&amp;")"</f>
        <v>(令和３年3月31日現在)</v>
      </c>
      <c r="J2" s="42"/>
      <c r="K2" s="40"/>
      <c r="L2" s="951" t="s">
        <v>25</v>
      </c>
      <c r="M2" s="952"/>
      <c r="N2" s="952"/>
      <c r="O2" s="952"/>
      <c r="P2" s="952"/>
      <c r="Q2" s="952"/>
      <c r="R2" s="952"/>
      <c r="S2" s="42" t="s">
        <v>24</v>
      </c>
      <c r="T2" s="42" t="str">
        <f>"("&amp;貸出サービス概況!AA1&amp;")"</f>
        <v>(令和２年度)</v>
      </c>
      <c r="U2" s="39"/>
      <c r="V2" s="67" t="s">
        <v>26</v>
      </c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916"/>
      <c r="B3" s="951" t="s">
        <v>496</v>
      </c>
      <c r="C3" s="952"/>
      <c r="D3" s="952"/>
      <c r="E3" s="952"/>
      <c r="F3" s="952"/>
      <c r="G3" s="952"/>
      <c r="H3" s="952"/>
      <c r="I3" s="43"/>
      <c r="J3" s="69" t="s">
        <v>334</v>
      </c>
      <c r="K3" s="67" t="s">
        <v>335</v>
      </c>
      <c r="L3" s="951" t="s">
        <v>497</v>
      </c>
      <c r="M3" s="952"/>
      <c r="N3" s="952"/>
      <c r="O3" s="952"/>
      <c r="P3" s="952"/>
      <c r="Q3" s="952"/>
      <c r="R3" s="952"/>
      <c r="S3" s="42"/>
      <c r="T3" s="70" t="s">
        <v>334</v>
      </c>
      <c r="U3" s="132" t="s">
        <v>336</v>
      </c>
      <c r="V3" s="50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938"/>
      <c r="B4" s="182" t="s">
        <v>337</v>
      </c>
      <c r="C4" s="182" t="s">
        <v>28</v>
      </c>
      <c r="D4" s="182" t="s">
        <v>29</v>
      </c>
      <c r="E4" s="182" t="s">
        <v>30</v>
      </c>
      <c r="F4" s="182" t="s">
        <v>31</v>
      </c>
      <c r="G4" s="182" t="s">
        <v>32</v>
      </c>
      <c r="H4" s="182" t="s">
        <v>6</v>
      </c>
      <c r="I4" s="183" t="s">
        <v>33</v>
      </c>
      <c r="J4" s="184" t="s">
        <v>191</v>
      </c>
      <c r="K4" s="183" t="s">
        <v>189</v>
      </c>
      <c r="L4" s="182" t="s">
        <v>27</v>
      </c>
      <c r="M4" s="182" t="s">
        <v>28</v>
      </c>
      <c r="N4" s="182" t="s">
        <v>29</v>
      </c>
      <c r="O4" s="182" t="s">
        <v>30</v>
      </c>
      <c r="P4" s="182" t="s">
        <v>31</v>
      </c>
      <c r="Q4" s="182" t="s">
        <v>32</v>
      </c>
      <c r="R4" s="182" t="s">
        <v>6</v>
      </c>
      <c r="S4" s="183" t="s">
        <v>33</v>
      </c>
      <c r="T4" s="184" t="s">
        <v>191</v>
      </c>
      <c r="U4" s="183" t="s">
        <v>190</v>
      </c>
      <c r="V4" s="185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1.6" customHeight="1">
      <c r="A5" s="63" t="s">
        <v>276</v>
      </c>
      <c r="B5" s="623">
        <v>13646</v>
      </c>
      <c r="C5" s="623">
        <v>42</v>
      </c>
      <c r="D5" s="623">
        <v>255</v>
      </c>
      <c r="E5" s="623">
        <v>217</v>
      </c>
      <c r="F5" s="623">
        <v>0</v>
      </c>
      <c r="G5" s="623">
        <v>2384</v>
      </c>
      <c r="H5" s="623">
        <v>11</v>
      </c>
      <c r="I5" s="623">
        <v>16555</v>
      </c>
      <c r="J5" s="623">
        <v>346</v>
      </c>
      <c r="K5" s="623">
        <v>3783</v>
      </c>
      <c r="L5" s="623">
        <v>218</v>
      </c>
      <c r="M5" s="623">
        <v>0</v>
      </c>
      <c r="N5" s="623">
        <v>1</v>
      </c>
      <c r="O5" s="623">
        <v>0</v>
      </c>
      <c r="P5" s="623">
        <v>0</v>
      </c>
      <c r="Q5" s="623">
        <v>83</v>
      </c>
      <c r="R5" s="623">
        <v>0</v>
      </c>
      <c r="S5" s="623">
        <v>302</v>
      </c>
      <c r="T5" s="623">
        <v>15</v>
      </c>
      <c r="U5" s="623">
        <v>0</v>
      </c>
      <c r="V5" s="306"/>
    </row>
    <row r="6" spans="1:220" ht="21.6" customHeight="1">
      <c r="A6" s="15" t="s">
        <v>268</v>
      </c>
      <c r="B6" s="624">
        <v>2620</v>
      </c>
      <c r="C6" s="624">
        <v>0</v>
      </c>
      <c r="D6" s="624">
        <v>84</v>
      </c>
      <c r="E6" s="624">
        <v>71</v>
      </c>
      <c r="F6" s="624">
        <v>0</v>
      </c>
      <c r="G6" s="624">
        <v>1873</v>
      </c>
      <c r="H6" s="624">
        <v>0</v>
      </c>
      <c r="I6" s="624">
        <v>4648</v>
      </c>
      <c r="J6" s="624">
        <v>0</v>
      </c>
      <c r="K6" s="624">
        <v>0</v>
      </c>
      <c r="L6" s="624">
        <v>51</v>
      </c>
      <c r="M6" s="624">
        <v>0</v>
      </c>
      <c r="N6" s="624">
        <v>0</v>
      </c>
      <c r="O6" s="624">
        <v>0</v>
      </c>
      <c r="P6" s="624">
        <v>0</v>
      </c>
      <c r="Q6" s="624">
        <v>87</v>
      </c>
      <c r="R6" s="624">
        <v>0</v>
      </c>
      <c r="S6" s="624">
        <v>138</v>
      </c>
      <c r="T6" s="624">
        <v>0</v>
      </c>
      <c r="U6" s="624">
        <v>0</v>
      </c>
      <c r="V6" s="249"/>
    </row>
    <row r="7" spans="1:220" ht="21.6" customHeight="1">
      <c r="A7" s="15" t="s">
        <v>270</v>
      </c>
      <c r="B7" s="624">
        <v>20062</v>
      </c>
      <c r="C7" s="624">
        <v>0</v>
      </c>
      <c r="D7" s="624">
        <v>180</v>
      </c>
      <c r="E7" s="624">
        <v>67</v>
      </c>
      <c r="F7" s="624">
        <v>0</v>
      </c>
      <c r="G7" s="624">
        <v>5799</v>
      </c>
      <c r="H7" s="624">
        <v>0</v>
      </c>
      <c r="I7" s="624">
        <v>26108</v>
      </c>
      <c r="J7" s="624">
        <v>0</v>
      </c>
      <c r="K7" s="624">
        <v>0</v>
      </c>
      <c r="L7" s="624">
        <v>553</v>
      </c>
      <c r="M7" s="624">
        <v>0</v>
      </c>
      <c r="N7" s="624">
        <v>0</v>
      </c>
      <c r="O7" s="624">
        <v>0</v>
      </c>
      <c r="P7" s="624">
        <v>0</v>
      </c>
      <c r="Q7" s="624">
        <v>229</v>
      </c>
      <c r="R7" s="624">
        <v>0</v>
      </c>
      <c r="S7" s="624">
        <v>782</v>
      </c>
      <c r="T7" s="624">
        <v>0</v>
      </c>
      <c r="U7" s="624">
        <v>0</v>
      </c>
      <c r="V7" s="249"/>
    </row>
    <row r="8" spans="1:220" ht="21.6" customHeight="1">
      <c r="A8" s="15" t="s">
        <v>257</v>
      </c>
      <c r="B8" s="624">
        <v>50745</v>
      </c>
      <c r="C8" s="624">
        <v>0</v>
      </c>
      <c r="D8" s="624">
        <v>1</v>
      </c>
      <c r="E8" s="624">
        <v>10949</v>
      </c>
      <c r="F8" s="624">
        <v>0</v>
      </c>
      <c r="G8" s="624">
        <v>18613</v>
      </c>
      <c r="H8" s="624">
        <v>0</v>
      </c>
      <c r="I8" s="624">
        <v>80308</v>
      </c>
      <c r="J8" s="624">
        <v>384</v>
      </c>
      <c r="K8" s="624">
        <v>0</v>
      </c>
      <c r="L8" s="624">
        <v>1654</v>
      </c>
      <c r="M8" s="624">
        <v>0</v>
      </c>
      <c r="N8" s="624">
        <v>0</v>
      </c>
      <c r="O8" s="624">
        <v>0</v>
      </c>
      <c r="P8" s="624">
        <v>0</v>
      </c>
      <c r="Q8" s="624">
        <v>920</v>
      </c>
      <c r="R8" s="624">
        <v>0</v>
      </c>
      <c r="S8" s="624">
        <v>2574</v>
      </c>
      <c r="T8" s="624">
        <v>0</v>
      </c>
      <c r="U8" s="624">
        <v>0</v>
      </c>
      <c r="V8" s="249"/>
    </row>
    <row r="9" spans="1:220" ht="21.6" customHeight="1">
      <c r="A9" s="15" t="s">
        <v>258</v>
      </c>
      <c r="B9" s="624">
        <v>1837</v>
      </c>
      <c r="C9" s="624">
        <v>0</v>
      </c>
      <c r="D9" s="624">
        <v>9</v>
      </c>
      <c r="E9" s="624">
        <v>672</v>
      </c>
      <c r="F9" s="624">
        <v>0</v>
      </c>
      <c r="G9" s="624">
        <v>1350</v>
      </c>
      <c r="H9" s="624">
        <v>0</v>
      </c>
      <c r="I9" s="624">
        <v>3868</v>
      </c>
      <c r="J9" s="624">
        <v>0</v>
      </c>
      <c r="K9" s="624">
        <v>0</v>
      </c>
      <c r="L9" s="624">
        <v>50</v>
      </c>
      <c r="M9" s="624">
        <v>0</v>
      </c>
      <c r="N9" s="624">
        <v>0</v>
      </c>
      <c r="O9" s="624">
        <v>0</v>
      </c>
      <c r="P9" s="624">
        <v>0</v>
      </c>
      <c r="Q9" s="624">
        <v>59</v>
      </c>
      <c r="R9" s="624">
        <v>0</v>
      </c>
      <c r="S9" s="624">
        <v>109</v>
      </c>
      <c r="T9" s="624">
        <v>0</v>
      </c>
      <c r="U9" s="624">
        <v>0</v>
      </c>
      <c r="V9" s="249"/>
    </row>
    <row r="10" spans="1:220" ht="21.6" customHeight="1">
      <c r="A10" s="63" t="s">
        <v>143</v>
      </c>
      <c r="B10" s="623">
        <v>4937</v>
      </c>
      <c r="C10" s="623">
        <v>0</v>
      </c>
      <c r="D10" s="623">
        <v>2</v>
      </c>
      <c r="E10" s="623">
        <v>1446</v>
      </c>
      <c r="F10" s="623">
        <v>0</v>
      </c>
      <c r="G10" s="623">
        <v>1489</v>
      </c>
      <c r="H10" s="623">
        <v>0</v>
      </c>
      <c r="I10" s="623">
        <v>7874</v>
      </c>
      <c r="J10" s="623">
        <v>0</v>
      </c>
      <c r="K10" s="623">
        <v>0</v>
      </c>
      <c r="L10" s="623">
        <v>56</v>
      </c>
      <c r="M10" s="623">
        <v>0</v>
      </c>
      <c r="N10" s="623">
        <v>0</v>
      </c>
      <c r="O10" s="623">
        <v>0</v>
      </c>
      <c r="P10" s="623">
        <v>0</v>
      </c>
      <c r="Q10" s="623">
        <v>47</v>
      </c>
      <c r="R10" s="623">
        <v>0</v>
      </c>
      <c r="S10" s="623">
        <v>103</v>
      </c>
      <c r="T10" s="623">
        <v>0</v>
      </c>
      <c r="U10" s="623">
        <v>0</v>
      </c>
      <c r="V10" s="306"/>
    </row>
    <row r="11" spans="1:220" ht="21.6" customHeight="1">
      <c r="A11" s="15" t="s">
        <v>144</v>
      </c>
      <c r="B11" s="624">
        <v>4034</v>
      </c>
      <c r="C11" s="624">
        <v>0</v>
      </c>
      <c r="D11" s="624">
        <v>0</v>
      </c>
      <c r="E11" s="624">
        <v>753</v>
      </c>
      <c r="F11" s="624">
        <v>0</v>
      </c>
      <c r="G11" s="624">
        <v>1959</v>
      </c>
      <c r="H11" s="624">
        <v>0</v>
      </c>
      <c r="I11" s="624">
        <v>6746</v>
      </c>
      <c r="J11" s="624">
        <v>0</v>
      </c>
      <c r="K11" s="624">
        <v>0</v>
      </c>
      <c r="L11" s="624">
        <v>105</v>
      </c>
      <c r="M11" s="624">
        <v>0</v>
      </c>
      <c r="N11" s="624">
        <v>0</v>
      </c>
      <c r="O11" s="624">
        <v>0</v>
      </c>
      <c r="P11" s="624">
        <v>0</v>
      </c>
      <c r="Q11" s="624">
        <v>52</v>
      </c>
      <c r="R11" s="624">
        <v>0</v>
      </c>
      <c r="S11" s="624">
        <v>157</v>
      </c>
      <c r="T11" s="624">
        <v>0</v>
      </c>
      <c r="U11" s="624">
        <v>0</v>
      </c>
      <c r="V11" s="249"/>
      <c r="W11" s="446"/>
    </row>
    <row r="12" spans="1:220" ht="21.6" customHeight="1">
      <c r="A12" s="15" t="s">
        <v>147</v>
      </c>
      <c r="B12" s="624">
        <v>1179</v>
      </c>
      <c r="C12" s="624">
        <v>0</v>
      </c>
      <c r="D12" s="624">
        <v>0</v>
      </c>
      <c r="E12" s="624">
        <v>1210</v>
      </c>
      <c r="F12" s="624">
        <v>0</v>
      </c>
      <c r="G12" s="624">
        <v>1060</v>
      </c>
      <c r="H12" s="624">
        <v>0</v>
      </c>
      <c r="I12" s="624">
        <v>3449</v>
      </c>
      <c r="J12" s="624">
        <v>0</v>
      </c>
      <c r="K12" s="624">
        <v>0</v>
      </c>
      <c r="L12" s="624">
        <v>133</v>
      </c>
      <c r="M12" s="624">
        <v>0</v>
      </c>
      <c r="N12" s="624">
        <v>0</v>
      </c>
      <c r="O12" s="624">
        <v>0</v>
      </c>
      <c r="P12" s="624">
        <v>0</v>
      </c>
      <c r="Q12" s="624">
        <v>86</v>
      </c>
      <c r="R12" s="624">
        <v>0</v>
      </c>
      <c r="S12" s="624">
        <v>219</v>
      </c>
      <c r="T12" s="624">
        <v>0</v>
      </c>
      <c r="U12" s="624">
        <v>0</v>
      </c>
      <c r="V12" s="249"/>
      <c r="W12" s="62"/>
    </row>
    <row r="13" spans="1:220" ht="21.6" customHeight="1">
      <c r="A13" s="15" t="s">
        <v>223</v>
      </c>
      <c r="B13" s="449">
        <v>1573</v>
      </c>
      <c r="C13" s="449">
        <v>0</v>
      </c>
      <c r="D13" s="449">
        <v>0</v>
      </c>
      <c r="E13" s="449">
        <v>42</v>
      </c>
      <c r="F13" s="449">
        <v>0</v>
      </c>
      <c r="G13" s="449">
        <v>1558</v>
      </c>
      <c r="H13" s="449">
        <v>0</v>
      </c>
      <c r="I13" s="449">
        <v>3173</v>
      </c>
      <c r="J13" s="449">
        <v>0</v>
      </c>
      <c r="K13" s="449">
        <v>0</v>
      </c>
      <c r="L13" s="449">
        <v>63</v>
      </c>
      <c r="M13" s="449">
        <v>0</v>
      </c>
      <c r="N13" s="449">
        <v>0</v>
      </c>
      <c r="O13" s="449">
        <v>0</v>
      </c>
      <c r="P13" s="449">
        <v>0</v>
      </c>
      <c r="Q13" s="449">
        <v>69</v>
      </c>
      <c r="R13" s="449">
        <v>0</v>
      </c>
      <c r="S13" s="449">
        <v>132</v>
      </c>
      <c r="T13" s="449">
        <v>0</v>
      </c>
      <c r="U13" s="449">
        <v>0</v>
      </c>
      <c r="V13" s="449"/>
    </row>
    <row r="14" spans="1:220" ht="21.6" customHeight="1">
      <c r="A14" s="64" t="s">
        <v>145</v>
      </c>
      <c r="B14" s="625">
        <v>2480</v>
      </c>
      <c r="C14" s="625">
        <v>6646</v>
      </c>
      <c r="D14" s="625">
        <v>8</v>
      </c>
      <c r="E14" s="625">
        <v>181</v>
      </c>
      <c r="F14" s="625">
        <v>0</v>
      </c>
      <c r="G14" s="625">
        <v>1368</v>
      </c>
      <c r="H14" s="625">
        <v>0</v>
      </c>
      <c r="I14" s="625">
        <v>10683</v>
      </c>
      <c r="J14" s="625">
        <v>8</v>
      </c>
      <c r="K14" s="625">
        <v>369</v>
      </c>
      <c r="L14" s="625">
        <v>153</v>
      </c>
      <c r="M14" s="625">
        <v>0</v>
      </c>
      <c r="N14" s="625">
        <v>0</v>
      </c>
      <c r="O14" s="625">
        <v>0</v>
      </c>
      <c r="P14" s="625">
        <v>0</v>
      </c>
      <c r="Q14" s="625">
        <v>95</v>
      </c>
      <c r="R14" s="625">
        <v>0</v>
      </c>
      <c r="S14" s="625">
        <v>248</v>
      </c>
      <c r="T14" s="625">
        <v>0</v>
      </c>
      <c r="U14" s="625">
        <v>0</v>
      </c>
      <c r="V14" s="336"/>
      <c r="W14" s="62"/>
    </row>
    <row r="15" spans="1:220" ht="21.6" customHeight="1">
      <c r="A15" s="63" t="s">
        <v>259</v>
      </c>
      <c r="B15" s="623">
        <v>2077</v>
      </c>
      <c r="C15" s="623">
        <v>0</v>
      </c>
      <c r="D15" s="623">
        <v>0</v>
      </c>
      <c r="E15" s="623">
        <v>716</v>
      </c>
      <c r="F15" s="623">
        <v>0</v>
      </c>
      <c r="G15" s="623">
        <v>757</v>
      </c>
      <c r="H15" s="623">
        <v>0</v>
      </c>
      <c r="I15" s="623">
        <v>3550</v>
      </c>
      <c r="J15" s="623">
        <v>6</v>
      </c>
      <c r="K15" s="623">
        <v>0</v>
      </c>
      <c r="L15" s="623">
        <v>71</v>
      </c>
      <c r="M15" s="623">
        <v>0</v>
      </c>
      <c r="N15" s="623">
        <v>0</v>
      </c>
      <c r="O15" s="623">
        <v>0</v>
      </c>
      <c r="P15" s="623">
        <v>0</v>
      </c>
      <c r="Q15" s="623">
        <v>45</v>
      </c>
      <c r="R15" s="623">
        <v>0</v>
      </c>
      <c r="S15" s="623">
        <v>116</v>
      </c>
      <c r="T15" s="623">
        <v>0</v>
      </c>
      <c r="U15" s="623">
        <v>0</v>
      </c>
      <c r="V15" s="306"/>
      <c r="W15" s="62"/>
    </row>
    <row r="16" spans="1:220" ht="21.6" customHeight="1">
      <c r="A16" s="15" t="s">
        <v>251</v>
      </c>
      <c r="B16" s="624">
        <v>8258</v>
      </c>
      <c r="C16" s="624">
        <v>0</v>
      </c>
      <c r="D16" s="624">
        <v>54</v>
      </c>
      <c r="E16" s="624">
        <v>1659</v>
      </c>
      <c r="F16" s="624">
        <v>0</v>
      </c>
      <c r="G16" s="624">
        <v>3332</v>
      </c>
      <c r="H16" s="624">
        <v>2445</v>
      </c>
      <c r="I16" s="624">
        <v>15748</v>
      </c>
      <c r="J16" s="624">
        <v>114</v>
      </c>
      <c r="K16" s="624" t="s">
        <v>148</v>
      </c>
      <c r="L16" s="624">
        <v>164</v>
      </c>
      <c r="M16" s="624">
        <v>0</v>
      </c>
      <c r="N16" s="624">
        <v>0</v>
      </c>
      <c r="O16" s="624">
        <v>0</v>
      </c>
      <c r="P16" s="624">
        <v>0</v>
      </c>
      <c r="Q16" s="624">
        <v>161</v>
      </c>
      <c r="R16" s="624">
        <v>76</v>
      </c>
      <c r="S16" s="624">
        <v>401</v>
      </c>
      <c r="T16" s="624">
        <v>2</v>
      </c>
      <c r="U16" s="624">
        <v>0</v>
      </c>
      <c r="V16" s="249"/>
      <c r="W16" s="446"/>
    </row>
    <row r="17" spans="1:22" ht="21.6" customHeight="1">
      <c r="A17" s="15" t="s">
        <v>235</v>
      </c>
      <c r="B17" s="624">
        <v>3185</v>
      </c>
      <c r="C17" s="624">
        <v>0</v>
      </c>
      <c r="D17" s="624">
        <v>1</v>
      </c>
      <c r="E17" s="624">
        <v>153</v>
      </c>
      <c r="F17" s="624">
        <v>0</v>
      </c>
      <c r="G17" s="624">
        <v>1774</v>
      </c>
      <c r="H17" s="624">
        <v>0</v>
      </c>
      <c r="I17" s="624">
        <v>5113</v>
      </c>
      <c r="J17" s="449">
        <v>12</v>
      </c>
      <c r="K17" s="449">
        <v>0</v>
      </c>
      <c r="L17" s="449">
        <v>118</v>
      </c>
      <c r="M17" s="449">
        <v>0</v>
      </c>
      <c r="N17" s="449">
        <v>0</v>
      </c>
      <c r="O17" s="449">
        <v>0</v>
      </c>
      <c r="P17" s="449">
        <v>0</v>
      </c>
      <c r="Q17" s="449">
        <v>99</v>
      </c>
      <c r="R17" s="449">
        <v>0</v>
      </c>
      <c r="S17" s="449">
        <v>217</v>
      </c>
      <c r="T17" s="449">
        <v>0</v>
      </c>
      <c r="U17" s="449">
        <v>0</v>
      </c>
      <c r="V17" s="449"/>
    </row>
    <row r="18" spans="1:22" ht="21.6" customHeight="1">
      <c r="A18" s="15" t="s">
        <v>237</v>
      </c>
      <c r="B18" s="624">
        <v>4795</v>
      </c>
      <c r="C18" s="624">
        <v>0</v>
      </c>
      <c r="D18" s="624">
        <v>4</v>
      </c>
      <c r="E18" s="624">
        <v>995</v>
      </c>
      <c r="F18" s="624">
        <v>0</v>
      </c>
      <c r="G18" s="624">
        <v>1814</v>
      </c>
      <c r="H18" s="624">
        <v>61</v>
      </c>
      <c r="I18" s="624">
        <v>7669</v>
      </c>
      <c r="J18" s="624">
        <v>10</v>
      </c>
      <c r="K18" s="624">
        <v>0</v>
      </c>
      <c r="L18" s="624">
        <v>86</v>
      </c>
      <c r="M18" s="624">
        <v>0</v>
      </c>
      <c r="N18" s="624">
        <v>0</v>
      </c>
      <c r="O18" s="624">
        <v>0</v>
      </c>
      <c r="P18" s="624">
        <v>0</v>
      </c>
      <c r="Q18" s="624">
        <v>103</v>
      </c>
      <c r="R18" s="624">
        <v>0</v>
      </c>
      <c r="S18" s="624">
        <v>189</v>
      </c>
      <c r="T18" s="624">
        <v>0</v>
      </c>
      <c r="U18" s="624">
        <v>0</v>
      </c>
      <c r="V18" s="249"/>
    </row>
    <row r="19" spans="1:22" ht="21.6" customHeight="1">
      <c r="A19" s="64" t="s">
        <v>234</v>
      </c>
      <c r="B19" s="625">
        <v>3563</v>
      </c>
      <c r="C19" s="625">
        <v>0</v>
      </c>
      <c r="D19" s="625">
        <v>4</v>
      </c>
      <c r="E19" s="625">
        <v>1115</v>
      </c>
      <c r="F19" s="625">
        <v>0</v>
      </c>
      <c r="G19" s="625">
        <v>1908</v>
      </c>
      <c r="H19" s="625">
        <v>133</v>
      </c>
      <c r="I19" s="625">
        <v>6723</v>
      </c>
      <c r="J19" s="625">
        <v>16</v>
      </c>
      <c r="K19" s="625">
        <v>0</v>
      </c>
      <c r="L19" s="625">
        <v>94</v>
      </c>
      <c r="M19" s="625">
        <v>0</v>
      </c>
      <c r="N19" s="625">
        <v>4</v>
      </c>
      <c r="O19" s="625">
        <v>0</v>
      </c>
      <c r="P19" s="625">
        <v>0</v>
      </c>
      <c r="Q19" s="625">
        <v>91</v>
      </c>
      <c r="R19" s="625">
        <v>0</v>
      </c>
      <c r="S19" s="625">
        <v>189</v>
      </c>
      <c r="T19" s="625">
        <v>11</v>
      </c>
      <c r="U19" s="625">
        <v>0</v>
      </c>
      <c r="V19" s="336"/>
    </row>
    <row r="20" spans="1:22" ht="21.6" customHeight="1">
      <c r="A20" s="63" t="s">
        <v>252</v>
      </c>
      <c r="B20" s="626">
        <v>9778</v>
      </c>
      <c r="C20" s="626">
        <v>0</v>
      </c>
      <c r="D20" s="626">
        <v>315</v>
      </c>
      <c r="E20" s="626">
        <v>1802</v>
      </c>
      <c r="F20" s="626">
        <v>995</v>
      </c>
      <c r="G20" s="626">
        <v>3814</v>
      </c>
      <c r="H20" s="626">
        <v>0</v>
      </c>
      <c r="I20" s="626">
        <v>16704</v>
      </c>
      <c r="J20" s="626">
        <v>27</v>
      </c>
      <c r="K20" s="626">
        <v>685</v>
      </c>
      <c r="L20" s="626">
        <v>183</v>
      </c>
      <c r="M20" s="626">
        <v>0</v>
      </c>
      <c r="N20" s="626">
        <v>0</v>
      </c>
      <c r="O20" s="626">
        <v>0</v>
      </c>
      <c r="P20" s="626">
        <v>0</v>
      </c>
      <c r="Q20" s="626">
        <v>224</v>
      </c>
      <c r="R20" s="626">
        <v>0</v>
      </c>
      <c r="S20" s="626">
        <v>407</v>
      </c>
      <c r="T20" s="626">
        <v>0</v>
      </c>
      <c r="U20" s="626">
        <v>0</v>
      </c>
      <c r="V20" s="369"/>
    </row>
    <row r="21" spans="1:22" ht="21.6" customHeight="1">
      <c r="A21" s="15" t="s">
        <v>209</v>
      </c>
      <c r="B21" s="624">
        <v>2643</v>
      </c>
      <c r="C21" s="624">
        <v>0</v>
      </c>
      <c r="D21" s="624">
        <v>0</v>
      </c>
      <c r="E21" s="624">
        <v>776</v>
      </c>
      <c r="F21" s="624">
        <v>0</v>
      </c>
      <c r="G21" s="624">
        <v>1420</v>
      </c>
      <c r="H21" s="624">
        <v>0</v>
      </c>
      <c r="I21" s="624">
        <v>4839</v>
      </c>
      <c r="J21" s="624">
        <v>0</v>
      </c>
      <c r="K21" s="624">
        <v>0</v>
      </c>
      <c r="L21" s="624">
        <v>51</v>
      </c>
      <c r="M21" s="624">
        <v>0</v>
      </c>
      <c r="N21" s="624">
        <v>0</v>
      </c>
      <c r="O21" s="624">
        <v>0</v>
      </c>
      <c r="P21" s="624">
        <v>0</v>
      </c>
      <c r="Q21" s="624">
        <v>84</v>
      </c>
      <c r="R21" s="624">
        <v>0</v>
      </c>
      <c r="S21" s="624">
        <v>135</v>
      </c>
      <c r="T21" s="624">
        <v>0</v>
      </c>
      <c r="U21" s="624">
        <v>0</v>
      </c>
      <c r="V21" s="249"/>
    </row>
    <row r="22" spans="1:22" ht="21.6" customHeight="1">
      <c r="A22" s="15" t="s">
        <v>211</v>
      </c>
      <c r="B22" s="624">
        <v>9582</v>
      </c>
      <c r="C22" s="624">
        <v>0</v>
      </c>
      <c r="D22" s="624">
        <v>3</v>
      </c>
      <c r="E22" s="624">
        <v>2106</v>
      </c>
      <c r="F22" s="624">
        <v>0</v>
      </c>
      <c r="G22" s="624">
        <v>2476</v>
      </c>
      <c r="H22" s="624">
        <v>0</v>
      </c>
      <c r="I22" s="624">
        <v>14167</v>
      </c>
      <c r="J22" s="624">
        <v>0</v>
      </c>
      <c r="K22" s="624">
        <v>0</v>
      </c>
      <c r="L22" s="624">
        <v>187</v>
      </c>
      <c r="M22" s="624">
        <v>0</v>
      </c>
      <c r="N22" s="624">
        <v>0</v>
      </c>
      <c r="O22" s="624">
        <v>0</v>
      </c>
      <c r="P22" s="624">
        <v>0</v>
      </c>
      <c r="Q22" s="624">
        <v>182</v>
      </c>
      <c r="R22" s="624">
        <v>0</v>
      </c>
      <c r="S22" s="624">
        <v>369</v>
      </c>
      <c r="T22" s="624">
        <v>0</v>
      </c>
      <c r="U22" s="624">
        <v>0</v>
      </c>
      <c r="V22" s="249"/>
    </row>
    <row r="23" spans="1:22" ht="21.6" customHeight="1">
      <c r="A23" s="15" t="s">
        <v>261</v>
      </c>
      <c r="B23" s="624">
        <v>1865</v>
      </c>
      <c r="C23" s="624">
        <v>0</v>
      </c>
      <c r="D23" s="624">
        <v>0</v>
      </c>
      <c r="E23" s="624">
        <v>1360</v>
      </c>
      <c r="F23" s="624">
        <v>0</v>
      </c>
      <c r="G23" s="624">
        <v>1001</v>
      </c>
      <c r="H23" s="624">
        <v>0</v>
      </c>
      <c r="I23" s="624">
        <v>4226</v>
      </c>
      <c r="J23" s="624">
        <v>0</v>
      </c>
      <c r="K23" s="624">
        <v>0</v>
      </c>
      <c r="L23" s="624">
        <v>77</v>
      </c>
      <c r="M23" s="624">
        <v>0</v>
      </c>
      <c r="N23" s="624">
        <v>0</v>
      </c>
      <c r="O23" s="624">
        <v>0</v>
      </c>
      <c r="P23" s="624">
        <v>0</v>
      </c>
      <c r="Q23" s="624">
        <v>78</v>
      </c>
      <c r="R23" s="624">
        <v>7</v>
      </c>
      <c r="S23" s="624">
        <v>162</v>
      </c>
      <c r="T23" s="624">
        <v>0</v>
      </c>
      <c r="U23" s="624">
        <v>0</v>
      </c>
      <c r="V23" s="249"/>
    </row>
    <row r="24" spans="1:22" ht="21.6" customHeight="1">
      <c r="A24" s="15" t="s">
        <v>430</v>
      </c>
      <c r="B24" s="624">
        <v>0</v>
      </c>
      <c r="C24" s="624">
        <v>0</v>
      </c>
      <c r="D24" s="624">
        <v>0</v>
      </c>
      <c r="E24" s="624">
        <v>0</v>
      </c>
      <c r="F24" s="624">
        <v>0</v>
      </c>
      <c r="G24" s="624">
        <v>155</v>
      </c>
      <c r="H24" s="624">
        <v>0</v>
      </c>
      <c r="I24" s="624">
        <v>155</v>
      </c>
      <c r="J24" s="624">
        <v>0</v>
      </c>
      <c r="K24" s="624">
        <v>0</v>
      </c>
      <c r="L24" s="624">
        <v>0</v>
      </c>
      <c r="M24" s="624">
        <v>0</v>
      </c>
      <c r="N24" s="624">
        <v>0</v>
      </c>
      <c r="O24" s="624">
        <v>0</v>
      </c>
      <c r="P24" s="624">
        <v>0</v>
      </c>
      <c r="Q24" s="624">
        <v>19</v>
      </c>
      <c r="R24" s="624">
        <v>0</v>
      </c>
      <c r="S24" s="624">
        <v>19</v>
      </c>
      <c r="T24" s="624">
        <v>0</v>
      </c>
      <c r="U24" s="624">
        <v>0</v>
      </c>
      <c r="V24" s="249"/>
    </row>
    <row r="25" spans="1:22" ht="21.6" customHeight="1">
      <c r="A25" s="64" t="s">
        <v>212</v>
      </c>
      <c r="B25" s="625">
        <v>12772</v>
      </c>
      <c r="C25" s="625">
        <v>0</v>
      </c>
      <c r="D25" s="625">
        <v>777</v>
      </c>
      <c r="E25" s="625">
        <v>5820</v>
      </c>
      <c r="F25" s="625">
        <v>422</v>
      </c>
      <c r="G25" s="625">
        <v>2215</v>
      </c>
      <c r="H25" s="625">
        <v>0</v>
      </c>
      <c r="I25" s="625">
        <v>22006</v>
      </c>
      <c r="J25" s="625">
        <v>25</v>
      </c>
      <c r="K25" s="625">
        <v>528</v>
      </c>
      <c r="L25" s="625">
        <v>79</v>
      </c>
      <c r="M25" s="625">
        <v>0</v>
      </c>
      <c r="N25" s="625">
        <v>0</v>
      </c>
      <c r="O25" s="625">
        <v>0</v>
      </c>
      <c r="P25" s="625">
        <v>0</v>
      </c>
      <c r="Q25" s="625">
        <v>47</v>
      </c>
      <c r="R25" s="625">
        <v>0</v>
      </c>
      <c r="S25" s="625">
        <v>126</v>
      </c>
      <c r="T25" s="625">
        <v>0</v>
      </c>
      <c r="U25" s="625">
        <v>0</v>
      </c>
      <c r="V25" s="336"/>
    </row>
    <row r="26" spans="1:22" ht="21.6" customHeight="1">
      <c r="A26" s="63" t="s">
        <v>213</v>
      </c>
      <c r="B26" s="626">
        <v>7196</v>
      </c>
      <c r="C26" s="626">
        <v>0</v>
      </c>
      <c r="D26" s="626">
        <v>554</v>
      </c>
      <c r="E26" s="626">
        <v>3273</v>
      </c>
      <c r="F26" s="626">
        <v>560</v>
      </c>
      <c r="G26" s="626">
        <v>1804</v>
      </c>
      <c r="H26" s="626">
        <v>1506</v>
      </c>
      <c r="I26" s="626">
        <v>14893</v>
      </c>
      <c r="J26" s="626">
        <v>116</v>
      </c>
      <c r="K26" s="626">
        <v>0</v>
      </c>
      <c r="L26" s="626">
        <v>104</v>
      </c>
      <c r="M26" s="626">
        <v>0</v>
      </c>
      <c r="N26" s="626">
        <v>0</v>
      </c>
      <c r="O26" s="626">
        <v>0</v>
      </c>
      <c r="P26" s="626">
        <v>0</v>
      </c>
      <c r="Q26" s="626">
        <v>98</v>
      </c>
      <c r="R26" s="626">
        <v>2</v>
      </c>
      <c r="S26" s="626">
        <v>204</v>
      </c>
      <c r="T26" s="626">
        <v>0</v>
      </c>
      <c r="U26" s="626">
        <v>0</v>
      </c>
      <c r="V26" s="408"/>
    </row>
    <row r="27" spans="1:22" ht="21.6" customHeight="1">
      <c r="A27" s="15" t="s">
        <v>214</v>
      </c>
      <c r="B27" s="624">
        <v>7862</v>
      </c>
      <c r="C27" s="624">
        <v>1195</v>
      </c>
      <c r="D27" s="624">
        <v>60</v>
      </c>
      <c r="E27" s="624">
        <v>0</v>
      </c>
      <c r="F27" s="624">
        <v>0</v>
      </c>
      <c r="G27" s="624">
        <v>3258</v>
      </c>
      <c r="H27" s="624">
        <v>0</v>
      </c>
      <c r="I27" s="624">
        <v>12375</v>
      </c>
      <c r="J27" s="624">
        <v>0</v>
      </c>
      <c r="K27" s="624">
        <v>0</v>
      </c>
      <c r="L27" s="624">
        <v>66</v>
      </c>
      <c r="M27" s="624">
        <v>0</v>
      </c>
      <c r="N27" s="624">
        <v>0</v>
      </c>
      <c r="O27" s="624">
        <v>0</v>
      </c>
      <c r="P27" s="624">
        <v>0</v>
      </c>
      <c r="Q27" s="624">
        <v>114</v>
      </c>
      <c r="R27" s="624">
        <v>0</v>
      </c>
      <c r="S27" s="624">
        <v>180</v>
      </c>
      <c r="T27" s="624">
        <v>0</v>
      </c>
      <c r="U27" s="624">
        <v>0</v>
      </c>
      <c r="V27" s="249"/>
    </row>
    <row r="28" spans="1:22" ht="21.6" customHeight="1">
      <c r="A28" s="15" t="s">
        <v>215</v>
      </c>
      <c r="B28" s="624">
        <v>54</v>
      </c>
      <c r="C28" s="624">
        <v>0</v>
      </c>
      <c r="D28" s="624">
        <v>0</v>
      </c>
      <c r="E28" s="624">
        <v>3</v>
      </c>
      <c r="F28" s="624">
        <v>0</v>
      </c>
      <c r="G28" s="624">
        <v>534</v>
      </c>
      <c r="H28" s="624">
        <v>0</v>
      </c>
      <c r="I28" s="624">
        <v>591</v>
      </c>
      <c r="J28" s="624">
        <v>0</v>
      </c>
      <c r="K28" s="624">
        <v>0</v>
      </c>
      <c r="L28" s="624">
        <v>0</v>
      </c>
      <c r="M28" s="624">
        <v>0</v>
      </c>
      <c r="N28" s="624">
        <v>0</v>
      </c>
      <c r="O28" s="624">
        <v>0</v>
      </c>
      <c r="P28" s="624">
        <v>0</v>
      </c>
      <c r="Q28" s="624">
        <v>41</v>
      </c>
      <c r="R28" s="624">
        <v>0</v>
      </c>
      <c r="S28" s="624">
        <v>41</v>
      </c>
      <c r="T28" s="624">
        <v>0</v>
      </c>
      <c r="U28" s="624">
        <v>0</v>
      </c>
      <c r="V28" s="249"/>
    </row>
    <row r="29" spans="1:22" ht="21.6" customHeight="1">
      <c r="A29" s="15" t="s">
        <v>216</v>
      </c>
      <c r="B29" s="624">
        <v>7276</v>
      </c>
      <c r="C29" s="624">
        <v>0</v>
      </c>
      <c r="D29" s="624">
        <v>240</v>
      </c>
      <c r="E29" s="624">
        <v>2171</v>
      </c>
      <c r="F29" s="624">
        <v>0</v>
      </c>
      <c r="G29" s="624">
        <v>3221</v>
      </c>
      <c r="H29" s="624">
        <v>0</v>
      </c>
      <c r="I29" s="624">
        <v>12908</v>
      </c>
      <c r="J29" s="624">
        <v>36</v>
      </c>
      <c r="K29" s="624">
        <v>0</v>
      </c>
      <c r="L29" s="624">
        <v>159</v>
      </c>
      <c r="M29" s="624">
        <v>0</v>
      </c>
      <c r="N29" s="624">
        <v>0</v>
      </c>
      <c r="O29" s="624">
        <v>0</v>
      </c>
      <c r="P29" s="624">
        <v>0</v>
      </c>
      <c r="Q29" s="624">
        <v>168</v>
      </c>
      <c r="R29" s="624">
        <v>0</v>
      </c>
      <c r="S29" s="624">
        <v>327</v>
      </c>
      <c r="T29" s="624">
        <v>5</v>
      </c>
      <c r="U29" s="624">
        <v>0</v>
      </c>
      <c r="V29" s="249"/>
    </row>
    <row r="30" spans="1:22" ht="21.6" customHeight="1">
      <c r="A30" s="64" t="s">
        <v>217</v>
      </c>
      <c r="B30" s="625">
        <v>1406</v>
      </c>
      <c r="C30" s="625">
        <v>0</v>
      </c>
      <c r="D30" s="625">
        <v>419</v>
      </c>
      <c r="E30" s="625">
        <v>1025</v>
      </c>
      <c r="F30" s="625">
        <v>0</v>
      </c>
      <c r="G30" s="625">
        <v>993</v>
      </c>
      <c r="H30" s="625">
        <v>11</v>
      </c>
      <c r="I30" s="625">
        <v>3854</v>
      </c>
      <c r="J30" s="625">
        <v>331</v>
      </c>
      <c r="K30" s="625">
        <v>0</v>
      </c>
      <c r="L30" s="625">
        <v>25</v>
      </c>
      <c r="M30" s="625">
        <v>0</v>
      </c>
      <c r="N30" s="625">
        <v>0</v>
      </c>
      <c r="O30" s="625">
        <v>0</v>
      </c>
      <c r="P30" s="625">
        <v>0</v>
      </c>
      <c r="Q30" s="625">
        <v>60</v>
      </c>
      <c r="R30" s="625">
        <v>0</v>
      </c>
      <c r="S30" s="625">
        <v>85</v>
      </c>
      <c r="T30" s="625">
        <v>12</v>
      </c>
      <c r="U30" s="625">
        <v>0</v>
      </c>
      <c r="V30" s="336"/>
    </row>
    <row r="31" spans="1:22" ht="21.6" customHeight="1">
      <c r="A31" s="63" t="s">
        <v>218</v>
      </c>
      <c r="B31" s="623">
        <v>139</v>
      </c>
      <c r="C31" s="623">
        <v>0</v>
      </c>
      <c r="D31" s="623">
        <v>0</v>
      </c>
      <c r="E31" s="623">
        <v>12</v>
      </c>
      <c r="F31" s="623">
        <v>0</v>
      </c>
      <c r="G31" s="623">
        <v>290</v>
      </c>
      <c r="H31" s="623">
        <v>0</v>
      </c>
      <c r="I31" s="623">
        <v>441</v>
      </c>
      <c r="J31" s="623">
        <v>0</v>
      </c>
      <c r="K31" s="623">
        <v>0</v>
      </c>
      <c r="L31" s="623">
        <v>6</v>
      </c>
      <c r="M31" s="623">
        <v>0</v>
      </c>
      <c r="N31" s="623">
        <v>0</v>
      </c>
      <c r="O31" s="623">
        <v>0</v>
      </c>
      <c r="P31" s="623">
        <v>0</v>
      </c>
      <c r="Q31" s="623">
        <v>19</v>
      </c>
      <c r="R31" s="623">
        <v>0</v>
      </c>
      <c r="S31" s="623">
        <v>25</v>
      </c>
      <c r="T31" s="623">
        <v>0</v>
      </c>
      <c r="U31" s="623">
        <v>0</v>
      </c>
      <c r="V31" s="306"/>
    </row>
    <row r="32" spans="1:22" ht="21.6" customHeight="1">
      <c r="A32" s="15" t="s">
        <v>241</v>
      </c>
      <c r="B32" s="624">
        <v>2744</v>
      </c>
      <c r="C32" s="624">
        <v>0</v>
      </c>
      <c r="D32" s="624">
        <v>0</v>
      </c>
      <c r="E32" s="624">
        <v>53</v>
      </c>
      <c r="F32" s="624">
        <v>80</v>
      </c>
      <c r="G32" s="624">
        <v>909</v>
      </c>
      <c r="H32" s="624">
        <v>0</v>
      </c>
      <c r="I32" s="624">
        <v>3786</v>
      </c>
      <c r="J32" s="624">
        <v>0</v>
      </c>
      <c r="K32" s="624">
        <v>0</v>
      </c>
      <c r="L32" s="624">
        <v>39</v>
      </c>
      <c r="M32" s="624">
        <v>0</v>
      </c>
      <c r="N32" s="624">
        <v>0</v>
      </c>
      <c r="O32" s="624">
        <v>0</v>
      </c>
      <c r="P32" s="624">
        <v>0</v>
      </c>
      <c r="Q32" s="624">
        <v>17</v>
      </c>
      <c r="R32" s="624">
        <v>0</v>
      </c>
      <c r="S32" s="624">
        <v>56</v>
      </c>
      <c r="T32" s="624">
        <v>0</v>
      </c>
      <c r="U32" s="624">
        <v>0</v>
      </c>
      <c r="V32" s="249"/>
    </row>
    <row r="33" spans="1:23" ht="21.6" customHeight="1">
      <c r="A33" s="15" t="s">
        <v>219</v>
      </c>
      <c r="B33" s="624">
        <v>6586</v>
      </c>
      <c r="C33" s="624">
        <v>0</v>
      </c>
      <c r="D33" s="624">
        <v>11</v>
      </c>
      <c r="E33" s="624">
        <v>2133</v>
      </c>
      <c r="F33" s="624">
        <v>78</v>
      </c>
      <c r="G33" s="624">
        <v>2524</v>
      </c>
      <c r="H33" s="624">
        <v>0</v>
      </c>
      <c r="I33" s="624">
        <v>11332</v>
      </c>
      <c r="J33" s="624">
        <v>11</v>
      </c>
      <c r="K33" s="624">
        <v>0</v>
      </c>
      <c r="L33" s="624">
        <v>28</v>
      </c>
      <c r="M33" s="624">
        <v>0</v>
      </c>
      <c r="N33" s="624">
        <v>0</v>
      </c>
      <c r="O33" s="624">
        <v>0</v>
      </c>
      <c r="P33" s="624">
        <v>0</v>
      </c>
      <c r="Q33" s="624">
        <v>40</v>
      </c>
      <c r="R33" s="624">
        <v>0</v>
      </c>
      <c r="S33" s="624">
        <v>68</v>
      </c>
      <c r="T33" s="624">
        <v>0</v>
      </c>
      <c r="U33" s="624">
        <v>0</v>
      </c>
      <c r="V33" s="249"/>
    </row>
    <row r="34" spans="1:23" ht="21.6" customHeight="1">
      <c r="A34" s="15" t="s">
        <v>220</v>
      </c>
      <c r="B34" s="624">
        <v>8380</v>
      </c>
      <c r="C34" s="624">
        <v>0</v>
      </c>
      <c r="D34" s="624">
        <v>2</v>
      </c>
      <c r="E34" s="624">
        <v>3214</v>
      </c>
      <c r="F34" s="624">
        <v>0</v>
      </c>
      <c r="G34" s="624">
        <v>4743</v>
      </c>
      <c r="H34" s="624">
        <v>0</v>
      </c>
      <c r="I34" s="624">
        <v>16339</v>
      </c>
      <c r="J34" s="624">
        <v>11</v>
      </c>
      <c r="K34" s="624">
        <v>0</v>
      </c>
      <c r="L34" s="624">
        <v>28</v>
      </c>
      <c r="M34" s="624">
        <v>0</v>
      </c>
      <c r="N34" s="624">
        <v>0</v>
      </c>
      <c r="O34" s="624">
        <v>0</v>
      </c>
      <c r="P34" s="624">
        <v>0</v>
      </c>
      <c r="Q34" s="624">
        <v>23</v>
      </c>
      <c r="R34" s="624">
        <v>0</v>
      </c>
      <c r="S34" s="624">
        <v>51</v>
      </c>
      <c r="T34" s="624">
        <v>0</v>
      </c>
      <c r="U34" s="624">
        <v>0</v>
      </c>
      <c r="V34" s="249"/>
    </row>
    <row r="35" spans="1:23" ht="21.6" customHeight="1">
      <c r="A35" s="64" t="s">
        <v>222</v>
      </c>
      <c r="B35" s="625">
        <v>4400</v>
      </c>
      <c r="C35" s="625">
        <v>0</v>
      </c>
      <c r="D35" s="625">
        <v>0</v>
      </c>
      <c r="E35" s="625">
        <v>78</v>
      </c>
      <c r="F35" s="625">
        <v>0</v>
      </c>
      <c r="G35" s="625">
        <v>2412</v>
      </c>
      <c r="H35" s="625">
        <v>0</v>
      </c>
      <c r="I35" s="625">
        <v>6890</v>
      </c>
      <c r="J35" s="625">
        <v>0</v>
      </c>
      <c r="K35" s="625">
        <v>0</v>
      </c>
      <c r="L35" s="625">
        <v>137</v>
      </c>
      <c r="M35" s="625">
        <v>0</v>
      </c>
      <c r="N35" s="625">
        <v>0</v>
      </c>
      <c r="O35" s="625">
        <v>0</v>
      </c>
      <c r="P35" s="625">
        <v>0</v>
      </c>
      <c r="Q35" s="625">
        <v>130</v>
      </c>
      <c r="R35" s="625">
        <v>0</v>
      </c>
      <c r="S35" s="625">
        <v>267</v>
      </c>
      <c r="T35" s="625">
        <v>0</v>
      </c>
      <c r="U35" s="625">
        <v>0</v>
      </c>
      <c r="V35" s="336"/>
    </row>
    <row r="36" spans="1:23" ht="21.6" customHeight="1">
      <c r="A36" s="63" t="s">
        <v>292</v>
      </c>
      <c r="B36" s="623">
        <v>20</v>
      </c>
      <c r="C36" s="623">
        <v>0</v>
      </c>
      <c r="D36" s="623">
        <v>0</v>
      </c>
      <c r="E36" s="623">
        <v>0</v>
      </c>
      <c r="F36" s="623">
        <v>0</v>
      </c>
      <c r="G36" s="623">
        <v>0</v>
      </c>
      <c r="H36" s="623">
        <v>0</v>
      </c>
      <c r="I36" s="623">
        <v>20</v>
      </c>
      <c r="J36" s="623">
        <v>0</v>
      </c>
      <c r="K36" s="623">
        <v>0</v>
      </c>
      <c r="L36" s="623">
        <v>0</v>
      </c>
      <c r="M36" s="623">
        <v>0</v>
      </c>
      <c r="N36" s="623">
        <v>0</v>
      </c>
      <c r="O36" s="623">
        <v>0</v>
      </c>
      <c r="P36" s="623">
        <v>0</v>
      </c>
      <c r="Q36" s="623">
        <v>0</v>
      </c>
      <c r="R36" s="623">
        <v>0</v>
      </c>
      <c r="S36" s="623">
        <v>0</v>
      </c>
      <c r="T36" s="623">
        <v>0</v>
      </c>
      <c r="U36" s="623">
        <v>0</v>
      </c>
      <c r="V36" s="306"/>
    </row>
    <row r="37" spans="1:23" ht="21.6" customHeight="1">
      <c r="A37" s="15" t="s">
        <v>224</v>
      </c>
      <c r="B37" s="624">
        <v>141</v>
      </c>
      <c r="C37" s="624">
        <v>0</v>
      </c>
      <c r="D37" s="624">
        <v>0</v>
      </c>
      <c r="E37" s="624">
        <v>303</v>
      </c>
      <c r="F37" s="624">
        <v>0</v>
      </c>
      <c r="G37" s="624">
        <v>77</v>
      </c>
      <c r="H37" s="624">
        <v>0</v>
      </c>
      <c r="I37" s="624">
        <v>521</v>
      </c>
      <c r="J37" s="624">
        <v>0</v>
      </c>
      <c r="K37" s="624">
        <v>0</v>
      </c>
      <c r="L37" s="624">
        <v>0</v>
      </c>
      <c r="M37" s="624">
        <v>0</v>
      </c>
      <c r="N37" s="624">
        <v>0</v>
      </c>
      <c r="O37" s="624">
        <v>0</v>
      </c>
      <c r="P37" s="624">
        <v>0</v>
      </c>
      <c r="Q37" s="624">
        <v>0</v>
      </c>
      <c r="R37" s="624">
        <v>0</v>
      </c>
      <c r="S37" s="624">
        <v>0</v>
      </c>
      <c r="T37" s="624">
        <v>0</v>
      </c>
      <c r="U37" s="624">
        <v>0</v>
      </c>
      <c r="V37" s="249"/>
    </row>
    <row r="38" spans="1:23" ht="21.6" customHeight="1">
      <c r="A38" s="15" t="s">
        <v>228</v>
      </c>
      <c r="B38" s="624">
        <v>15</v>
      </c>
      <c r="C38" s="624">
        <v>0</v>
      </c>
      <c r="D38" s="624">
        <v>0</v>
      </c>
      <c r="E38" s="624">
        <v>0</v>
      </c>
      <c r="F38" s="624">
        <v>0</v>
      </c>
      <c r="G38" s="624">
        <v>117</v>
      </c>
      <c r="H38" s="624">
        <v>0</v>
      </c>
      <c r="I38" s="624">
        <v>132</v>
      </c>
      <c r="J38" s="624">
        <v>0</v>
      </c>
      <c r="K38" s="624">
        <v>0</v>
      </c>
      <c r="L38" s="624">
        <v>0</v>
      </c>
      <c r="M38" s="624">
        <v>0</v>
      </c>
      <c r="N38" s="624">
        <v>0</v>
      </c>
      <c r="O38" s="624">
        <v>0</v>
      </c>
      <c r="P38" s="624">
        <v>0</v>
      </c>
      <c r="Q38" s="624">
        <v>0</v>
      </c>
      <c r="R38" s="624">
        <v>0</v>
      </c>
      <c r="S38" s="624">
        <v>6</v>
      </c>
      <c r="T38" s="624">
        <v>0</v>
      </c>
      <c r="U38" s="624">
        <v>0</v>
      </c>
      <c r="V38" s="249"/>
    </row>
    <row r="39" spans="1:23" ht="21.6" customHeight="1">
      <c r="A39" s="395" t="s">
        <v>288</v>
      </c>
      <c r="B39" s="624">
        <v>7119</v>
      </c>
      <c r="C39" s="624">
        <v>0</v>
      </c>
      <c r="D39" s="624">
        <v>0</v>
      </c>
      <c r="E39" s="624">
        <v>705</v>
      </c>
      <c r="F39" s="624">
        <v>88</v>
      </c>
      <c r="G39" s="624">
        <v>2592</v>
      </c>
      <c r="H39" s="624">
        <v>476</v>
      </c>
      <c r="I39" s="624">
        <v>10980</v>
      </c>
      <c r="J39" s="624">
        <v>0</v>
      </c>
      <c r="K39" s="624">
        <v>0</v>
      </c>
      <c r="L39" s="624">
        <v>171</v>
      </c>
      <c r="M39" s="624">
        <v>0</v>
      </c>
      <c r="N39" s="624">
        <v>0</v>
      </c>
      <c r="O39" s="624">
        <v>0</v>
      </c>
      <c r="P39" s="624">
        <v>0</v>
      </c>
      <c r="Q39" s="624">
        <v>88</v>
      </c>
      <c r="R39" s="624">
        <v>0</v>
      </c>
      <c r="S39" s="624">
        <v>259</v>
      </c>
      <c r="T39" s="624">
        <v>0</v>
      </c>
      <c r="U39" s="624">
        <v>0</v>
      </c>
      <c r="V39" s="396"/>
    </row>
    <row r="40" spans="1:23" ht="21.6" customHeight="1">
      <c r="A40" s="15" t="s">
        <v>233</v>
      </c>
      <c r="B40" s="624">
        <v>4130</v>
      </c>
      <c r="C40" s="624">
        <v>0</v>
      </c>
      <c r="D40" s="624">
        <v>54</v>
      </c>
      <c r="E40" s="624">
        <v>221</v>
      </c>
      <c r="F40" s="624">
        <v>0</v>
      </c>
      <c r="G40" s="624">
        <v>183</v>
      </c>
      <c r="H40" s="624">
        <v>0</v>
      </c>
      <c r="I40" s="624">
        <v>4588</v>
      </c>
      <c r="J40" s="624">
        <v>0</v>
      </c>
      <c r="K40" s="624">
        <v>0</v>
      </c>
      <c r="L40" s="624">
        <v>33</v>
      </c>
      <c r="M40" s="624">
        <v>0</v>
      </c>
      <c r="N40" s="624">
        <v>0</v>
      </c>
      <c r="O40" s="624">
        <v>0</v>
      </c>
      <c r="P40" s="624">
        <v>0</v>
      </c>
      <c r="Q40" s="624">
        <v>0</v>
      </c>
      <c r="R40" s="624">
        <v>0</v>
      </c>
      <c r="S40" s="624">
        <v>33</v>
      </c>
      <c r="T40" s="624">
        <v>0</v>
      </c>
      <c r="U40" s="624">
        <v>0</v>
      </c>
      <c r="V40" s="78"/>
    </row>
    <row r="41" spans="1:23" ht="21.6" customHeight="1">
      <c r="A41" s="63" t="s">
        <v>225</v>
      </c>
      <c r="B41" s="623">
        <v>7248</v>
      </c>
      <c r="C41" s="623">
        <v>0</v>
      </c>
      <c r="D41" s="623">
        <v>0</v>
      </c>
      <c r="E41" s="623">
        <v>2808</v>
      </c>
      <c r="F41" s="623">
        <v>0</v>
      </c>
      <c r="G41" s="623">
        <v>2675</v>
      </c>
      <c r="H41" s="623">
        <v>0</v>
      </c>
      <c r="I41" s="623">
        <v>12731</v>
      </c>
      <c r="J41" s="623">
        <v>310</v>
      </c>
      <c r="K41" s="623">
        <v>0</v>
      </c>
      <c r="L41" s="623">
        <v>86</v>
      </c>
      <c r="M41" s="623">
        <v>0</v>
      </c>
      <c r="N41" s="623">
        <v>0</v>
      </c>
      <c r="O41" s="623">
        <v>0</v>
      </c>
      <c r="P41" s="623">
        <v>0</v>
      </c>
      <c r="Q41" s="623">
        <v>55</v>
      </c>
      <c r="R41" s="623">
        <v>0</v>
      </c>
      <c r="S41" s="623">
        <v>141</v>
      </c>
      <c r="T41" s="623">
        <v>12</v>
      </c>
      <c r="U41" s="623">
        <v>0</v>
      </c>
      <c r="V41" s="433"/>
    </row>
    <row r="42" spans="1:23" ht="21.6" customHeight="1">
      <c r="A42" s="15" t="s">
        <v>226</v>
      </c>
      <c r="B42" s="624">
        <v>0</v>
      </c>
      <c r="C42" s="624">
        <v>0</v>
      </c>
      <c r="D42" s="624">
        <v>0</v>
      </c>
      <c r="E42" s="624">
        <v>540</v>
      </c>
      <c r="F42" s="624">
        <v>165</v>
      </c>
      <c r="G42" s="624">
        <v>1517</v>
      </c>
      <c r="H42" s="624">
        <v>0</v>
      </c>
      <c r="I42" s="624">
        <v>2222</v>
      </c>
      <c r="J42" s="624">
        <v>0</v>
      </c>
      <c r="K42" s="624">
        <v>0</v>
      </c>
      <c r="L42" s="624">
        <v>0</v>
      </c>
      <c r="M42" s="624">
        <v>0</v>
      </c>
      <c r="N42" s="624">
        <v>0</v>
      </c>
      <c r="O42" s="624">
        <v>0</v>
      </c>
      <c r="P42" s="624">
        <v>0</v>
      </c>
      <c r="Q42" s="624">
        <v>70</v>
      </c>
      <c r="R42" s="624">
        <v>0</v>
      </c>
      <c r="S42" s="624">
        <v>70</v>
      </c>
      <c r="T42" s="624">
        <v>0</v>
      </c>
      <c r="U42" s="624">
        <v>0</v>
      </c>
      <c r="V42" s="401"/>
    </row>
    <row r="43" spans="1:23" ht="21.6" customHeight="1">
      <c r="A43" s="15" t="s">
        <v>229</v>
      </c>
      <c r="B43" s="624">
        <v>759</v>
      </c>
      <c r="C43" s="624">
        <v>0</v>
      </c>
      <c r="D43" s="624">
        <v>0</v>
      </c>
      <c r="E43" s="624">
        <v>33</v>
      </c>
      <c r="F43" s="624">
        <v>0</v>
      </c>
      <c r="G43" s="624">
        <v>941</v>
      </c>
      <c r="H43" s="624">
        <v>0</v>
      </c>
      <c r="I43" s="624">
        <v>1733</v>
      </c>
      <c r="J43" s="624">
        <v>10</v>
      </c>
      <c r="K43" s="624">
        <v>0</v>
      </c>
      <c r="L43" s="624">
        <v>42</v>
      </c>
      <c r="M43" s="624">
        <v>0</v>
      </c>
      <c r="N43" s="624">
        <v>0</v>
      </c>
      <c r="O43" s="624">
        <v>0</v>
      </c>
      <c r="P43" s="624">
        <v>0</v>
      </c>
      <c r="Q43" s="624">
        <v>65</v>
      </c>
      <c r="R43" s="624">
        <v>0</v>
      </c>
      <c r="S43" s="624">
        <v>107</v>
      </c>
      <c r="T43" s="624">
        <v>0</v>
      </c>
      <c r="U43" s="624">
        <v>0</v>
      </c>
      <c r="V43" s="283"/>
    </row>
    <row r="44" spans="1:23" ht="21.6" customHeight="1">
      <c r="A44" s="15" t="s">
        <v>227</v>
      </c>
      <c r="B44" s="624">
        <v>4141</v>
      </c>
      <c r="C44" s="624">
        <v>0</v>
      </c>
      <c r="D44" s="624">
        <v>180</v>
      </c>
      <c r="E44" s="624">
        <v>383</v>
      </c>
      <c r="F44" s="624">
        <v>0</v>
      </c>
      <c r="G44" s="624">
        <v>2404</v>
      </c>
      <c r="H44" s="624">
        <v>0</v>
      </c>
      <c r="I44" s="624">
        <v>7108</v>
      </c>
      <c r="J44" s="624">
        <v>0</v>
      </c>
      <c r="K44" s="624">
        <v>0</v>
      </c>
      <c r="L44" s="624">
        <v>188</v>
      </c>
      <c r="M44" s="624">
        <v>0</v>
      </c>
      <c r="N44" s="624">
        <v>0</v>
      </c>
      <c r="O44" s="624">
        <v>0</v>
      </c>
      <c r="P44" s="624">
        <v>0</v>
      </c>
      <c r="Q44" s="624">
        <v>53</v>
      </c>
      <c r="R44" s="624">
        <v>0</v>
      </c>
      <c r="S44" s="624">
        <v>241</v>
      </c>
      <c r="T44" s="624">
        <v>0</v>
      </c>
      <c r="U44" s="624">
        <v>0</v>
      </c>
      <c r="V44" s="283"/>
    </row>
    <row r="45" spans="1:23" ht="21.6" customHeight="1" thickBot="1">
      <c r="A45" s="65" t="s">
        <v>230</v>
      </c>
      <c r="B45" s="627">
        <v>7817</v>
      </c>
      <c r="C45" s="627">
        <v>0</v>
      </c>
      <c r="D45" s="627">
        <v>472</v>
      </c>
      <c r="E45" s="627">
        <v>2213</v>
      </c>
      <c r="F45" s="627">
        <v>466</v>
      </c>
      <c r="G45" s="627">
        <v>1780</v>
      </c>
      <c r="H45" s="627">
        <v>1</v>
      </c>
      <c r="I45" s="627">
        <v>12749</v>
      </c>
      <c r="J45" s="627">
        <v>0</v>
      </c>
      <c r="K45" s="627">
        <v>0</v>
      </c>
      <c r="L45" s="627">
        <v>138</v>
      </c>
      <c r="M45" s="627">
        <v>0</v>
      </c>
      <c r="N45" s="627">
        <v>0</v>
      </c>
      <c r="O45" s="627">
        <v>0</v>
      </c>
      <c r="P45" s="627">
        <v>0</v>
      </c>
      <c r="Q45" s="627">
        <v>116</v>
      </c>
      <c r="R45" s="627">
        <v>0</v>
      </c>
      <c r="S45" s="627">
        <v>254</v>
      </c>
      <c r="T45" s="627">
        <v>0</v>
      </c>
      <c r="U45" s="627">
        <v>0</v>
      </c>
      <c r="V45" s="469"/>
    </row>
    <row r="46" spans="1:23" ht="21.6" customHeight="1" thickBot="1">
      <c r="A46" s="19" t="s">
        <v>158</v>
      </c>
      <c r="B46" s="49">
        <f>SUM(B5:B45)</f>
        <v>239064</v>
      </c>
      <c r="C46" s="49">
        <f t="shared" ref="C46:U46" si="0">SUM(C5:C45)</f>
        <v>7883</v>
      </c>
      <c r="D46" s="49">
        <f t="shared" si="0"/>
        <v>3689</v>
      </c>
      <c r="E46" s="49">
        <f t="shared" si="0"/>
        <v>51278</v>
      </c>
      <c r="F46" s="49">
        <f t="shared" si="0"/>
        <v>2854</v>
      </c>
      <c r="G46" s="49">
        <f t="shared" si="0"/>
        <v>91093</v>
      </c>
      <c r="H46" s="49">
        <f t="shared" si="0"/>
        <v>4644</v>
      </c>
      <c r="I46" s="49">
        <f t="shared" si="0"/>
        <v>400505</v>
      </c>
      <c r="J46" s="49">
        <f t="shared" si="0"/>
        <v>1773</v>
      </c>
      <c r="K46" s="49">
        <f t="shared" si="0"/>
        <v>5365</v>
      </c>
      <c r="L46" s="49">
        <f t="shared" si="0"/>
        <v>5396</v>
      </c>
      <c r="M46" s="49">
        <f t="shared" si="0"/>
        <v>0</v>
      </c>
      <c r="N46" s="49">
        <f t="shared" si="0"/>
        <v>5</v>
      </c>
      <c r="O46" s="49">
        <f t="shared" si="0"/>
        <v>0</v>
      </c>
      <c r="P46" s="49">
        <f t="shared" si="0"/>
        <v>0</v>
      </c>
      <c r="Q46" s="49">
        <f t="shared" si="0"/>
        <v>4017</v>
      </c>
      <c r="R46" s="49">
        <f t="shared" si="0"/>
        <v>85</v>
      </c>
      <c r="S46" s="49">
        <f t="shared" si="0"/>
        <v>9509</v>
      </c>
      <c r="T46" s="49">
        <f t="shared" si="0"/>
        <v>57</v>
      </c>
      <c r="U46" s="49">
        <f t="shared" si="0"/>
        <v>0</v>
      </c>
      <c r="V46" s="221"/>
    </row>
    <row r="47" spans="1:23" ht="21.6" customHeight="1">
      <c r="A47" s="457" t="s">
        <v>231</v>
      </c>
      <c r="B47" s="836">
        <v>12</v>
      </c>
      <c r="C47" s="836">
        <v>0</v>
      </c>
      <c r="D47" s="836">
        <v>0</v>
      </c>
      <c r="E47" s="836">
        <v>0</v>
      </c>
      <c r="F47" s="836">
        <v>0</v>
      </c>
      <c r="G47" s="836">
        <v>1398</v>
      </c>
      <c r="H47" s="836">
        <v>0</v>
      </c>
      <c r="I47" s="836">
        <v>1410</v>
      </c>
      <c r="J47" s="836">
        <v>0</v>
      </c>
      <c r="K47" s="836">
        <v>0</v>
      </c>
      <c r="L47" s="836">
        <v>0</v>
      </c>
      <c r="M47" s="836">
        <v>0</v>
      </c>
      <c r="N47" s="836">
        <v>0</v>
      </c>
      <c r="O47" s="836">
        <v>0</v>
      </c>
      <c r="P47" s="836">
        <v>0</v>
      </c>
      <c r="Q47" s="836">
        <v>57</v>
      </c>
      <c r="R47" s="836">
        <v>0</v>
      </c>
      <c r="S47" s="836">
        <v>57</v>
      </c>
      <c r="T47" s="836">
        <v>0</v>
      </c>
      <c r="U47" s="836">
        <v>0</v>
      </c>
      <c r="V47" s="834"/>
    </row>
    <row r="48" spans="1:23" ht="21.6" customHeight="1">
      <c r="A48" s="15" t="s">
        <v>232</v>
      </c>
      <c r="B48" s="831"/>
      <c r="C48" s="831"/>
      <c r="D48" s="831"/>
      <c r="E48" s="831"/>
      <c r="F48" s="831"/>
      <c r="G48" s="831"/>
      <c r="H48" s="831"/>
      <c r="I48" s="831">
        <v>0</v>
      </c>
      <c r="J48" s="831"/>
      <c r="K48" s="831"/>
      <c r="L48" s="831"/>
      <c r="M48" s="831"/>
      <c r="N48" s="831"/>
      <c r="O48" s="831"/>
      <c r="P48" s="831"/>
      <c r="Q48" s="832"/>
      <c r="R48" s="831"/>
      <c r="S48" s="831">
        <v>0</v>
      </c>
      <c r="T48" s="831"/>
      <c r="U48" s="831"/>
      <c r="V48" s="833"/>
      <c r="W48" s="72"/>
    </row>
    <row r="49" spans="1:22" ht="21.6" customHeight="1" thickBot="1">
      <c r="A49" s="65" t="s">
        <v>263</v>
      </c>
      <c r="B49" s="837">
        <v>26981</v>
      </c>
      <c r="C49" s="837">
        <v>13911</v>
      </c>
      <c r="D49" s="837">
        <v>96</v>
      </c>
      <c r="E49" s="837">
        <v>5393</v>
      </c>
      <c r="F49" s="837">
        <v>182</v>
      </c>
      <c r="G49" s="837">
        <v>2481</v>
      </c>
      <c r="H49" s="837">
        <v>0</v>
      </c>
      <c r="I49" s="837">
        <v>49044</v>
      </c>
      <c r="J49" s="837">
        <v>1430</v>
      </c>
      <c r="K49" s="837">
        <v>8062</v>
      </c>
      <c r="L49" s="837">
        <v>153</v>
      </c>
      <c r="M49" s="837">
        <v>2</v>
      </c>
      <c r="N49" s="837">
        <v>0</v>
      </c>
      <c r="O49" s="837">
        <v>0</v>
      </c>
      <c r="P49" s="837">
        <v>0</v>
      </c>
      <c r="Q49" s="837">
        <v>18</v>
      </c>
      <c r="R49" s="837">
        <v>0</v>
      </c>
      <c r="S49" s="837">
        <v>173</v>
      </c>
      <c r="T49" s="837">
        <v>53</v>
      </c>
      <c r="U49" s="837">
        <v>6</v>
      </c>
      <c r="V49" s="835"/>
    </row>
    <row r="50" spans="1:22" ht="21.6" customHeight="1" thickBot="1">
      <c r="A50" s="18" t="s">
        <v>158</v>
      </c>
      <c r="B50" s="47">
        <f>SUM(B47:B49)</f>
        <v>26993</v>
      </c>
      <c r="C50" s="47">
        <f t="shared" ref="C50:U50" si="1">SUM(C47:C49)</f>
        <v>13911</v>
      </c>
      <c r="D50" s="47">
        <f t="shared" si="1"/>
        <v>96</v>
      </c>
      <c r="E50" s="47">
        <f t="shared" si="1"/>
        <v>5393</v>
      </c>
      <c r="F50" s="47">
        <f t="shared" si="1"/>
        <v>182</v>
      </c>
      <c r="G50" s="47">
        <f t="shared" si="1"/>
        <v>3879</v>
      </c>
      <c r="H50" s="47">
        <f t="shared" si="1"/>
        <v>0</v>
      </c>
      <c r="I50" s="47">
        <f t="shared" si="1"/>
        <v>50454</v>
      </c>
      <c r="J50" s="47">
        <f t="shared" si="1"/>
        <v>1430</v>
      </c>
      <c r="K50" s="47">
        <f t="shared" si="1"/>
        <v>8062</v>
      </c>
      <c r="L50" s="47">
        <f t="shared" si="1"/>
        <v>153</v>
      </c>
      <c r="M50" s="47">
        <f t="shared" si="1"/>
        <v>2</v>
      </c>
      <c r="N50" s="47">
        <f t="shared" si="1"/>
        <v>0</v>
      </c>
      <c r="O50" s="47">
        <f t="shared" si="1"/>
        <v>0</v>
      </c>
      <c r="P50" s="47">
        <f t="shared" si="1"/>
        <v>0</v>
      </c>
      <c r="Q50" s="47">
        <f t="shared" si="1"/>
        <v>75</v>
      </c>
      <c r="R50" s="47">
        <f t="shared" si="1"/>
        <v>0</v>
      </c>
      <c r="S50" s="47">
        <f t="shared" si="1"/>
        <v>230</v>
      </c>
      <c r="T50" s="47">
        <f t="shared" si="1"/>
        <v>53</v>
      </c>
      <c r="U50" s="47">
        <f t="shared" si="1"/>
        <v>6</v>
      </c>
      <c r="V50" s="125"/>
    </row>
    <row r="51" spans="1:22" ht="21.6" customHeight="1" thickBot="1">
      <c r="A51" s="19" t="s">
        <v>11</v>
      </c>
      <c r="B51" s="49">
        <f>B46+B50</f>
        <v>266057</v>
      </c>
      <c r="C51" s="49">
        <f t="shared" ref="C51:U51" si="2">C46+C50</f>
        <v>21794</v>
      </c>
      <c r="D51" s="49">
        <f t="shared" si="2"/>
        <v>3785</v>
      </c>
      <c r="E51" s="49">
        <f t="shared" si="2"/>
        <v>56671</v>
      </c>
      <c r="F51" s="49">
        <f t="shared" si="2"/>
        <v>3036</v>
      </c>
      <c r="G51" s="49">
        <f t="shared" si="2"/>
        <v>94972</v>
      </c>
      <c r="H51" s="49">
        <f t="shared" si="2"/>
        <v>4644</v>
      </c>
      <c r="I51" s="49">
        <f t="shared" si="2"/>
        <v>450959</v>
      </c>
      <c r="J51" s="49">
        <f t="shared" si="2"/>
        <v>3203</v>
      </c>
      <c r="K51" s="49">
        <f t="shared" si="2"/>
        <v>13427</v>
      </c>
      <c r="L51" s="49">
        <f t="shared" si="2"/>
        <v>5549</v>
      </c>
      <c r="M51" s="49">
        <f t="shared" si="2"/>
        <v>2</v>
      </c>
      <c r="N51" s="49">
        <f t="shared" si="2"/>
        <v>5</v>
      </c>
      <c r="O51" s="49">
        <f t="shared" si="2"/>
        <v>0</v>
      </c>
      <c r="P51" s="49">
        <f t="shared" si="2"/>
        <v>0</v>
      </c>
      <c r="Q51" s="49">
        <f t="shared" si="2"/>
        <v>4092</v>
      </c>
      <c r="R51" s="49">
        <f t="shared" si="2"/>
        <v>85</v>
      </c>
      <c r="S51" s="49">
        <f t="shared" si="2"/>
        <v>9739</v>
      </c>
      <c r="T51" s="49">
        <f t="shared" si="2"/>
        <v>110</v>
      </c>
      <c r="U51" s="49">
        <f t="shared" si="2"/>
        <v>6</v>
      </c>
      <c r="V51" s="126"/>
    </row>
    <row r="52" spans="1:22">
      <c r="I52" s="137"/>
    </row>
  </sheetData>
  <mergeCells count="5">
    <mergeCell ref="A2:A4"/>
    <mergeCell ref="B2:F2"/>
    <mergeCell ref="B3:H3"/>
    <mergeCell ref="L2:R2"/>
    <mergeCell ref="L3:R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36" fitToWidth="2" orientation="portrait" useFirstPageNumber="1" r:id="rId1"/>
  <headerFooter alignWithMargins="0">
    <oddFooter>&amp;C&amp;"ＭＳ 明朝,標準"&amp;14&amp;P</oddFooter>
  </headerFooter>
  <colBreaks count="1" manualBreakCount="1">
    <brk id="1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51"/>
  <sheetViews>
    <sheetView view="pageBreakPreview" topLeftCell="E36" zoomScale="80" zoomScaleNormal="75" zoomScaleSheetLayoutView="80" workbookViewId="0">
      <selection activeCell="B5" sqref="B5:P45"/>
    </sheetView>
  </sheetViews>
  <sheetFormatPr defaultColWidth="9" defaultRowHeight="13.5"/>
  <cols>
    <col min="1" max="1" width="10.25" style="56" customWidth="1"/>
    <col min="2" max="4" width="11.5" style="41" customWidth="1"/>
    <col min="5" max="15" width="10.625" style="41" customWidth="1"/>
    <col min="16" max="16" width="46.875" style="41" customWidth="1"/>
    <col min="17" max="17" width="1.125" style="41" customWidth="1"/>
    <col min="18" max="16384" width="9" style="41"/>
  </cols>
  <sheetData>
    <row r="1" spans="1:220" ht="14.25">
      <c r="A1" s="695" t="s">
        <v>150</v>
      </c>
      <c r="P1" s="56" t="str">
        <f>貸出サービス概況!AA1</f>
        <v>令和２年度</v>
      </c>
    </row>
    <row r="2" spans="1:220" ht="14.1" customHeight="1">
      <c r="A2" s="915" t="s">
        <v>0</v>
      </c>
      <c r="B2" s="933" t="s">
        <v>487</v>
      </c>
      <c r="C2" s="934"/>
      <c r="D2" s="934"/>
      <c r="E2" s="934"/>
      <c r="F2" s="934"/>
      <c r="G2" s="934"/>
      <c r="H2" s="934"/>
      <c r="I2" s="934"/>
      <c r="J2" s="934"/>
      <c r="K2" s="58"/>
      <c r="L2" s="58"/>
      <c r="M2" s="58" t="s">
        <v>34</v>
      </c>
      <c r="N2" s="73" t="s">
        <v>499</v>
      </c>
      <c r="O2" s="73" t="s">
        <v>501</v>
      </c>
      <c r="P2" s="14" t="s">
        <v>72</v>
      </c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916"/>
      <c r="B3" s="933" t="s">
        <v>498</v>
      </c>
      <c r="C3" s="934"/>
      <c r="D3" s="941"/>
      <c r="E3" s="933" t="s">
        <v>49</v>
      </c>
      <c r="F3" s="934"/>
      <c r="G3" s="941"/>
      <c r="H3" s="933" t="s">
        <v>50</v>
      </c>
      <c r="I3" s="934"/>
      <c r="J3" s="941"/>
      <c r="K3" s="933" t="s">
        <v>51</v>
      </c>
      <c r="L3" s="934"/>
      <c r="M3" s="941"/>
      <c r="N3" s="61" t="s">
        <v>500</v>
      </c>
      <c r="O3" s="61" t="s">
        <v>502</v>
      </c>
      <c r="P3" s="12" t="s">
        <v>52</v>
      </c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938"/>
      <c r="B4" s="186" t="s">
        <v>272</v>
      </c>
      <c r="C4" s="187" t="s">
        <v>273</v>
      </c>
      <c r="D4" s="186" t="s">
        <v>274</v>
      </c>
      <c r="E4" s="181" t="s">
        <v>272</v>
      </c>
      <c r="F4" s="188" t="s">
        <v>273</v>
      </c>
      <c r="G4" s="186" t="s">
        <v>274</v>
      </c>
      <c r="H4" s="181" t="s">
        <v>272</v>
      </c>
      <c r="I4" s="188" t="s">
        <v>273</v>
      </c>
      <c r="J4" s="186" t="s">
        <v>274</v>
      </c>
      <c r="K4" s="186" t="s">
        <v>272</v>
      </c>
      <c r="L4" s="99" t="s">
        <v>273</v>
      </c>
      <c r="M4" s="189" t="s">
        <v>275</v>
      </c>
      <c r="N4" s="181"/>
      <c r="O4" s="181"/>
      <c r="P4" s="128" t="s">
        <v>289</v>
      </c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1" customHeight="1">
      <c r="A5" s="63" t="s">
        <v>276</v>
      </c>
      <c r="B5" s="308" t="s">
        <v>148</v>
      </c>
      <c r="C5" s="308" t="s">
        <v>148</v>
      </c>
      <c r="D5" s="308">
        <v>124560</v>
      </c>
      <c r="E5" s="308" t="s">
        <v>148</v>
      </c>
      <c r="F5" s="308" t="s">
        <v>148</v>
      </c>
      <c r="G5" s="308">
        <v>17522</v>
      </c>
      <c r="H5" s="308" t="s">
        <v>148</v>
      </c>
      <c r="I5" s="308" t="s">
        <v>148</v>
      </c>
      <c r="J5" s="308">
        <v>11964</v>
      </c>
      <c r="K5" s="308" t="s">
        <v>148</v>
      </c>
      <c r="L5" s="308" t="s">
        <v>148</v>
      </c>
      <c r="M5" s="308">
        <v>154046</v>
      </c>
      <c r="N5" s="309">
        <v>0</v>
      </c>
      <c r="O5" s="309">
        <v>3</v>
      </c>
      <c r="P5" s="310" t="s">
        <v>454</v>
      </c>
    </row>
    <row r="6" spans="1:220" ht="21" customHeight="1">
      <c r="A6" s="15" t="s">
        <v>268</v>
      </c>
      <c r="B6" s="252" t="s">
        <v>148</v>
      </c>
      <c r="C6" s="252" t="s">
        <v>148</v>
      </c>
      <c r="D6" s="252" t="s">
        <v>148</v>
      </c>
      <c r="E6" s="252" t="s">
        <v>148</v>
      </c>
      <c r="F6" s="252" t="s">
        <v>148</v>
      </c>
      <c r="G6" s="252" t="s">
        <v>148</v>
      </c>
      <c r="H6" s="252" t="s">
        <v>148</v>
      </c>
      <c r="I6" s="252" t="s">
        <v>148</v>
      </c>
      <c r="J6" s="252" t="s">
        <v>148</v>
      </c>
      <c r="K6" s="252" t="s">
        <v>148</v>
      </c>
      <c r="L6" s="252" t="s">
        <v>148</v>
      </c>
      <c r="M6" s="252" t="s">
        <v>148</v>
      </c>
      <c r="N6" s="253">
        <v>0</v>
      </c>
      <c r="O6" s="253">
        <v>3</v>
      </c>
      <c r="P6" s="284" t="s">
        <v>580</v>
      </c>
    </row>
    <row r="7" spans="1:220" ht="21" customHeight="1">
      <c r="A7" s="15" t="s">
        <v>270</v>
      </c>
      <c r="B7" s="252" t="s">
        <v>148</v>
      </c>
      <c r="C7" s="252" t="s">
        <v>148</v>
      </c>
      <c r="D7" s="252" t="s">
        <v>148</v>
      </c>
      <c r="E7" s="252" t="s">
        <v>148</v>
      </c>
      <c r="F7" s="252" t="s">
        <v>148</v>
      </c>
      <c r="G7" s="252" t="s">
        <v>148</v>
      </c>
      <c r="H7" s="252" t="s">
        <v>148</v>
      </c>
      <c r="I7" s="252" t="s">
        <v>148</v>
      </c>
      <c r="J7" s="252" t="s">
        <v>148</v>
      </c>
      <c r="K7" s="252" t="s">
        <v>148</v>
      </c>
      <c r="L7" s="252" t="s">
        <v>148</v>
      </c>
      <c r="M7" s="252" t="s">
        <v>148</v>
      </c>
      <c r="N7" s="253">
        <v>0</v>
      </c>
      <c r="O7" s="253">
        <v>3</v>
      </c>
      <c r="P7" s="284" t="s">
        <v>474</v>
      </c>
    </row>
    <row r="8" spans="1:220" ht="21" customHeight="1">
      <c r="A8" s="15" t="s">
        <v>338</v>
      </c>
      <c r="B8" s="252" t="s">
        <v>148</v>
      </c>
      <c r="C8" s="252" t="s">
        <v>148</v>
      </c>
      <c r="D8" s="252">
        <v>139706</v>
      </c>
      <c r="E8" s="252" t="s">
        <v>148</v>
      </c>
      <c r="F8" s="252" t="s">
        <v>148</v>
      </c>
      <c r="G8" s="252">
        <v>8407</v>
      </c>
      <c r="H8" s="252" t="s">
        <v>148</v>
      </c>
      <c r="I8" s="252" t="s">
        <v>449</v>
      </c>
      <c r="J8" s="252">
        <v>3941</v>
      </c>
      <c r="K8" s="252" t="s">
        <v>148</v>
      </c>
      <c r="L8" s="252" t="s">
        <v>148</v>
      </c>
      <c r="M8" s="252">
        <v>152054</v>
      </c>
      <c r="N8" s="253">
        <v>0</v>
      </c>
      <c r="O8" s="253">
        <v>3</v>
      </c>
      <c r="P8" s="296" t="s">
        <v>452</v>
      </c>
    </row>
    <row r="9" spans="1:220" ht="21" customHeight="1">
      <c r="A9" s="15" t="s">
        <v>339</v>
      </c>
      <c r="B9" s="338" t="s">
        <v>148</v>
      </c>
      <c r="C9" s="338" t="s">
        <v>148</v>
      </c>
      <c r="D9" s="338">
        <v>4597</v>
      </c>
      <c r="E9" s="338" t="s">
        <v>148</v>
      </c>
      <c r="F9" s="338" t="s">
        <v>148</v>
      </c>
      <c r="G9" s="338">
        <v>829</v>
      </c>
      <c r="H9" s="338" t="s">
        <v>148</v>
      </c>
      <c r="I9" s="338" t="s">
        <v>148</v>
      </c>
      <c r="J9" s="338">
        <v>317</v>
      </c>
      <c r="K9" s="338" t="s">
        <v>148</v>
      </c>
      <c r="L9" s="338" t="s">
        <v>148</v>
      </c>
      <c r="M9" s="252">
        <v>5743</v>
      </c>
      <c r="N9" s="253">
        <v>0</v>
      </c>
      <c r="O9" s="253">
        <v>3</v>
      </c>
      <c r="P9" s="296" t="s">
        <v>452</v>
      </c>
    </row>
    <row r="10" spans="1:220" ht="21" customHeight="1">
      <c r="A10" s="63" t="s">
        <v>143</v>
      </c>
      <c r="B10" s="308" t="s">
        <v>148</v>
      </c>
      <c r="C10" s="308" t="s">
        <v>148</v>
      </c>
      <c r="D10" s="308">
        <v>12080</v>
      </c>
      <c r="E10" s="308" t="s">
        <v>148</v>
      </c>
      <c r="F10" s="308" t="s">
        <v>148</v>
      </c>
      <c r="G10" s="308">
        <v>1533</v>
      </c>
      <c r="H10" s="308" t="s">
        <v>148</v>
      </c>
      <c r="I10" s="308" t="s">
        <v>148</v>
      </c>
      <c r="J10" s="308">
        <v>923</v>
      </c>
      <c r="K10" s="308" t="s">
        <v>148</v>
      </c>
      <c r="L10" s="308" t="s">
        <v>148</v>
      </c>
      <c r="M10" s="308">
        <v>14536</v>
      </c>
      <c r="N10" s="309">
        <v>0</v>
      </c>
      <c r="O10" s="309">
        <v>3</v>
      </c>
      <c r="P10" s="310" t="s">
        <v>452</v>
      </c>
      <c r="Q10" s="41" t="s">
        <v>204</v>
      </c>
    </row>
    <row r="11" spans="1:220" ht="21" customHeight="1">
      <c r="A11" s="15" t="s">
        <v>144</v>
      </c>
      <c r="B11" s="252" t="s">
        <v>148</v>
      </c>
      <c r="C11" s="252" t="s">
        <v>148</v>
      </c>
      <c r="D11" s="252">
        <v>7094</v>
      </c>
      <c r="E11" s="252" t="s">
        <v>148</v>
      </c>
      <c r="F11" s="252" t="s">
        <v>148</v>
      </c>
      <c r="G11" s="252">
        <v>954</v>
      </c>
      <c r="H11" s="252" t="s">
        <v>148</v>
      </c>
      <c r="I11" s="252" t="s">
        <v>148</v>
      </c>
      <c r="J11" s="252">
        <v>493</v>
      </c>
      <c r="K11" s="252" t="s">
        <v>148</v>
      </c>
      <c r="L11" s="252" t="s">
        <v>148</v>
      </c>
      <c r="M11" s="252">
        <v>8541</v>
      </c>
      <c r="N11" s="253">
        <v>0</v>
      </c>
      <c r="O11" s="253">
        <v>3</v>
      </c>
      <c r="P11" s="296" t="s">
        <v>581</v>
      </c>
    </row>
    <row r="12" spans="1:220" ht="21" customHeight="1">
      <c r="A12" s="15" t="s">
        <v>147</v>
      </c>
      <c r="B12" s="252" t="s">
        <v>148</v>
      </c>
      <c r="C12" s="252" t="s">
        <v>148</v>
      </c>
      <c r="D12" s="252">
        <v>4594</v>
      </c>
      <c r="E12" s="252" t="s">
        <v>148</v>
      </c>
      <c r="F12" s="252" t="s">
        <v>148</v>
      </c>
      <c r="G12" s="252">
        <v>843</v>
      </c>
      <c r="H12" s="252" t="s">
        <v>148</v>
      </c>
      <c r="I12" s="252" t="s">
        <v>148</v>
      </c>
      <c r="J12" s="252">
        <v>350</v>
      </c>
      <c r="K12" s="252" t="s">
        <v>148</v>
      </c>
      <c r="L12" s="252" t="s">
        <v>148</v>
      </c>
      <c r="M12" s="252">
        <v>5787</v>
      </c>
      <c r="N12" s="253">
        <v>0</v>
      </c>
      <c r="O12" s="253">
        <v>3</v>
      </c>
      <c r="P12" s="296" t="s">
        <v>452</v>
      </c>
    </row>
    <row r="13" spans="1:220" ht="21" customHeight="1">
      <c r="A13" s="15" t="s">
        <v>223</v>
      </c>
      <c r="B13" s="617" t="s">
        <v>148</v>
      </c>
      <c r="C13" s="617" t="s">
        <v>148</v>
      </c>
      <c r="D13" s="617">
        <v>3540</v>
      </c>
      <c r="E13" s="617" t="s">
        <v>148</v>
      </c>
      <c r="F13" s="617" t="s">
        <v>148</v>
      </c>
      <c r="G13" s="617">
        <v>1274</v>
      </c>
      <c r="H13" s="252" t="s">
        <v>148</v>
      </c>
      <c r="I13" s="252" t="s">
        <v>148</v>
      </c>
      <c r="J13" s="617">
        <v>678</v>
      </c>
      <c r="K13" s="252" t="s">
        <v>148</v>
      </c>
      <c r="L13" s="252" t="s">
        <v>148</v>
      </c>
      <c r="M13" s="617">
        <v>5492</v>
      </c>
      <c r="N13" s="253">
        <v>0</v>
      </c>
      <c r="O13" s="253">
        <v>3</v>
      </c>
      <c r="P13" s="296" t="s">
        <v>582</v>
      </c>
      <c r="X13" s="41" t="s">
        <v>204</v>
      </c>
    </row>
    <row r="14" spans="1:220" ht="21" customHeight="1">
      <c r="A14" s="64" t="s">
        <v>145</v>
      </c>
      <c r="B14" s="338">
        <v>20569</v>
      </c>
      <c r="C14" s="338">
        <v>25216</v>
      </c>
      <c r="D14" s="338">
        <v>45785</v>
      </c>
      <c r="E14" s="338">
        <v>3014</v>
      </c>
      <c r="F14" s="338">
        <v>2736</v>
      </c>
      <c r="G14" s="338">
        <v>5750</v>
      </c>
      <c r="H14" s="338">
        <v>2413</v>
      </c>
      <c r="I14" s="338">
        <v>2210</v>
      </c>
      <c r="J14" s="338">
        <v>4623</v>
      </c>
      <c r="K14" s="338">
        <v>25996</v>
      </c>
      <c r="L14" s="338">
        <v>30162</v>
      </c>
      <c r="M14" s="338">
        <v>56158</v>
      </c>
      <c r="N14" s="339">
        <v>0</v>
      </c>
      <c r="O14" s="339">
        <v>7</v>
      </c>
      <c r="P14" s="618" t="s">
        <v>583</v>
      </c>
    </row>
    <row r="15" spans="1:220" ht="21" customHeight="1">
      <c r="A15" s="63" t="s">
        <v>340</v>
      </c>
      <c r="B15" s="252">
        <v>1678</v>
      </c>
      <c r="C15" s="252">
        <v>3311</v>
      </c>
      <c r="D15" s="252">
        <v>4989</v>
      </c>
      <c r="E15" s="252">
        <v>122</v>
      </c>
      <c r="F15" s="252">
        <v>160</v>
      </c>
      <c r="G15" s="252">
        <v>282</v>
      </c>
      <c r="H15" s="252">
        <v>194</v>
      </c>
      <c r="I15" s="252">
        <v>179</v>
      </c>
      <c r="J15" s="252">
        <v>373</v>
      </c>
      <c r="K15" s="252">
        <v>1994</v>
      </c>
      <c r="L15" s="252">
        <v>3650</v>
      </c>
      <c r="M15" s="252">
        <v>5644</v>
      </c>
      <c r="N15" s="309">
        <v>0</v>
      </c>
      <c r="O15" s="309">
        <v>7</v>
      </c>
      <c r="P15" s="619" t="s">
        <v>583</v>
      </c>
    </row>
    <row r="16" spans="1:220" ht="21" customHeight="1">
      <c r="A16" s="15" t="s">
        <v>341</v>
      </c>
      <c r="B16" s="252">
        <v>14487</v>
      </c>
      <c r="C16" s="252">
        <v>21076</v>
      </c>
      <c r="D16" s="252">
        <v>35563</v>
      </c>
      <c r="E16" s="252">
        <v>1703</v>
      </c>
      <c r="F16" s="252">
        <v>1915</v>
      </c>
      <c r="G16" s="252">
        <v>3618</v>
      </c>
      <c r="H16" s="252">
        <v>1457</v>
      </c>
      <c r="I16" s="252">
        <v>1501</v>
      </c>
      <c r="J16" s="252">
        <v>2958</v>
      </c>
      <c r="K16" s="252">
        <v>17647</v>
      </c>
      <c r="L16" s="252">
        <v>24492</v>
      </c>
      <c r="M16" s="252">
        <v>42139</v>
      </c>
      <c r="N16" s="253">
        <v>0</v>
      </c>
      <c r="O16" s="253">
        <v>3</v>
      </c>
      <c r="P16" s="296" t="s">
        <v>454</v>
      </c>
    </row>
    <row r="17" spans="1:16" ht="21" customHeight="1">
      <c r="A17" s="15" t="s">
        <v>235</v>
      </c>
      <c r="B17" s="252">
        <v>2656</v>
      </c>
      <c r="C17" s="252">
        <v>4426</v>
      </c>
      <c r="D17" s="252">
        <v>7082</v>
      </c>
      <c r="E17" s="252">
        <v>598</v>
      </c>
      <c r="F17" s="252">
        <v>667</v>
      </c>
      <c r="G17" s="252">
        <v>1265</v>
      </c>
      <c r="H17" s="252">
        <v>561</v>
      </c>
      <c r="I17" s="252">
        <v>563</v>
      </c>
      <c r="J17" s="252">
        <v>1124</v>
      </c>
      <c r="K17" s="252">
        <v>3815</v>
      </c>
      <c r="L17" s="252">
        <v>5656</v>
      </c>
      <c r="M17" s="252">
        <v>9471</v>
      </c>
      <c r="N17" s="253">
        <v>0</v>
      </c>
      <c r="O17" s="253">
        <v>3</v>
      </c>
      <c r="P17" s="296" t="s">
        <v>454</v>
      </c>
    </row>
    <row r="18" spans="1:16" ht="21" customHeight="1">
      <c r="A18" s="15" t="s">
        <v>342</v>
      </c>
      <c r="B18" s="252">
        <v>6204</v>
      </c>
      <c r="C18" s="252">
        <v>9657</v>
      </c>
      <c r="D18" s="252">
        <v>15861</v>
      </c>
      <c r="E18" s="252">
        <v>1161</v>
      </c>
      <c r="F18" s="252">
        <v>1234</v>
      </c>
      <c r="G18" s="252">
        <v>2395</v>
      </c>
      <c r="H18" s="252">
        <v>1151</v>
      </c>
      <c r="I18" s="252">
        <v>1102</v>
      </c>
      <c r="J18" s="252">
        <v>2253</v>
      </c>
      <c r="K18" s="252">
        <v>8516</v>
      </c>
      <c r="L18" s="252">
        <v>11993</v>
      </c>
      <c r="M18" s="252">
        <v>20509</v>
      </c>
      <c r="N18" s="253">
        <v>0</v>
      </c>
      <c r="O18" s="253">
        <v>3</v>
      </c>
      <c r="P18" s="254" t="s">
        <v>454</v>
      </c>
    </row>
    <row r="19" spans="1:16" ht="21" customHeight="1">
      <c r="A19" s="64" t="s">
        <v>234</v>
      </c>
      <c r="B19" s="338">
        <v>4333</v>
      </c>
      <c r="C19" s="338">
        <v>6222</v>
      </c>
      <c r="D19" s="338">
        <v>10555</v>
      </c>
      <c r="E19" s="338">
        <v>558</v>
      </c>
      <c r="F19" s="338">
        <v>580</v>
      </c>
      <c r="G19" s="338">
        <v>1138</v>
      </c>
      <c r="H19" s="338">
        <v>477</v>
      </c>
      <c r="I19" s="338">
        <v>569</v>
      </c>
      <c r="J19" s="338">
        <v>1046</v>
      </c>
      <c r="K19" s="338">
        <v>5368</v>
      </c>
      <c r="L19" s="338">
        <v>7371</v>
      </c>
      <c r="M19" s="338">
        <v>12739</v>
      </c>
      <c r="N19" s="339">
        <v>0</v>
      </c>
      <c r="O19" s="339">
        <v>3</v>
      </c>
      <c r="P19" s="340" t="s">
        <v>454</v>
      </c>
    </row>
    <row r="20" spans="1:16" ht="21" customHeight="1">
      <c r="A20" s="63" t="s">
        <v>343</v>
      </c>
      <c r="B20" s="620">
        <v>18385</v>
      </c>
      <c r="C20" s="620">
        <v>24870</v>
      </c>
      <c r="D20" s="620">
        <v>43255</v>
      </c>
      <c r="E20" s="620">
        <v>3561</v>
      </c>
      <c r="F20" s="620">
        <v>4311</v>
      </c>
      <c r="G20" s="620">
        <v>7872</v>
      </c>
      <c r="H20" s="620">
        <v>1716</v>
      </c>
      <c r="I20" s="620">
        <v>1724</v>
      </c>
      <c r="J20" s="620">
        <v>3440</v>
      </c>
      <c r="K20" s="620">
        <v>23662</v>
      </c>
      <c r="L20" s="620">
        <v>30905</v>
      </c>
      <c r="M20" s="620">
        <v>54567</v>
      </c>
      <c r="N20" s="621">
        <v>0</v>
      </c>
      <c r="O20" s="621">
        <v>5</v>
      </c>
      <c r="P20" s="622" t="s">
        <v>584</v>
      </c>
    </row>
    <row r="21" spans="1:16" ht="21" customHeight="1">
      <c r="A21" s="15" t="s">
        <v>209</v>
      </c>
      <c r="B21" s="252">
        <v>2773</v>
      </c>
      <c r="C21" s="252">
        <v>4052</v>
      </c>
      <c r="D21" s="252">
        <v>6825</v>
      </c>
      <c r="E21" s="252">
        <v>765</v>
      </c>
      <c r="F21" s="252">
        <v>821</v>
      </c>
      <c r="G21" s="252">
        <v>1586</v>
      </c>
      <c r="H21" s="252">
        <v>442</v>
      </c>
      <c r="I21" s="252">
        <v>510</v>
      </c>
      <c r="J21" s="252">
        <v>952</v>
      </c>
      <c r="K21" s="252">
        <v>3980</v>
      </c>
      <c r="L21" s="252">
        <v>5383</v>
      </c>
      <c r="M21" s="252">
        <v>9363</v>
      </c>
      <c r="N21" s="253">
        <v>0</v>
      </c>
      <c r="O21" s="253">
        <v>5</v>
      </c>
      <c r="P21" s="254" t="s">
        <v>535</v>
      </c>
    </row>
    <row r="22" spans="1:16" ht="21" customHeight="1">
      <c r="A22" s="15" t="s">
        <v>211</v>
      </c>
      <c r="B22" s="252">
        <v>4617</v>
      </c>
      <c r="C22" s="252">
        <v>6702</v>
      </c>
      <c r="D22" s="252">
        <v>11319</v>
      </c>
      <c r="E22" s="252">
        <v>1142</v>
      </c>
      <c r="F22" s="252">
        <v>1308</v>
      </c>
      <c r="G22" s="252">
        <v>2450</v>
      </c>
      <c r="H22" s="252">
        <v>549</v>
      </c>
      <c r="I22" s="252">
        <v>626</v>
      </c>
      <c r="J22" s="252">
        <v>1175</v>
      </c>
      <c r="K22" s="252">
        <v>6308</v>
      </c>
      <c r="L22" s="252">
        <v>8636</v>
      </c>
      <c r="M22" s="252">
        <v>14944</v>
      </c>
      <c r="N22" s="253">
        <v>0</v>
      </c>
      <c r="O22" s="253">
        <v>5</v>
      </c>
      <c r="P22" s="254" t="s">
        <v>585</v>
      </c>
    </row>
    <row r="23" spans="1:16" ht="21" customHeight="1">
      <c r="A23" s="15" t="s">
        <v>261</v>
      </c>
      <c r="B23" s="252">
        <v>3018</v>
      </c>
      <c r="C23" s="252">
        <v>5156</v>
      </c>
      <c r="D23" s="252">
        <v>8174</v>
      </c>
      <c r="E23" s="252">
        <v>951</v>
      </c>
      <c r="F23" s="252">
        <v>1100</v>
      </c>
      <c r="G23" s="252">
        <v>2051</v>
      </c>
      <c r="H23" s="252">
        <v>510</v>
      </c>
      <c r="I23" s="252">
        <v>549</v>
      </c>
      <c r="J23" s="252">
        <v>1059</v>
      </c>
      <c r="K23" s="252">
        <v>4479</v>
      </c>
      <c r="L23" s="252">
        <v>6805</v>
      </c>
      <c r="M23" s="252">
        <v>11284</v>
      </c>
      <c r="N23" s="253">
        <v>0</v>
      </c>
      <c r="O23" s="253">
        <v>5</v>
      </c>
      <c r="P23" s="254" t="s">
        <v>586</v>
      </c>
    </row>
    <row r="24" spans="1:16" ht="21" customHeight="1">
      <c r="A24" s="15" t="s">
        <v>430</v>
      </c>
      <c r="B24" s="252">
        <v>2711</v>
      </c>
      <c r="C24" s="252">
        <v>5341</v>
      </c>
      <c r="D24" s="252">
        <v>8052</v>
      </c>
      <c r="E24" s="252">
        <v>489</v>
      </c>
      <c r="F24" s="252">
        <v>1097</v>
      </c>
      <c r="G24" s="252">
        <v>1586</v>
      </c>
      <c r="H24" s="252">
        <v>830</v>
      </c>
      <c r="I24" s="252">
        <v>891</v>
      </c>
      <c r="J24" s="252">
        <v>1721</v>
      </c>
      <c r="K24" s="252">
        <v>4030</v>
      </c>
      <c r="L24" s="252">
        <v>7329</v>
      </c>
      <c r="M24" s="252">
        <v>11359</v>
      </c>
      <c r="N24" s="253">
        <v>0</v>
      </c>
      <c r="O24" s="253">
        <v>5</v>
      </c>
      <c r="P24" s="254" t="s">
        <v>587</v>
      </c>
    </row>
    <row r="25" spans="1:16" ht="21" customHeight="1">
      <c r="A25" s="64" t="s">
        <v>212</v>
      </c>
      <c r="B25" s="338">
        <v>17656</v>
      </c>
      <c r="C25" s="338">
        <v>25341</v>
      </c>
      <c r="D25" s="338">
        <v>42997</v>
      </c>
      <c r="E25" s="338">
        <v>1458</v>
      </c>
      <c r="F25" s="338">
        <v>1586</v>
      </c>
      <c r="G25" s="338">
        <v>3044</v>
      </c>
      <c r="H25" s="338">
        <v>1173</v>
      </c>
      <c r="I25" s="338">
        <v>1165</v>
      </c>
      <c r="J25" s="338">
        <v>2338</v>
      </c>
      <c r="K25" s="338">
        <v>20287</v>
      </c>
      <c r="L25" s="338">
        <v>28092</v>
      </c>
      <c r="M25" s="338">
        <v>48379</v>
      </c>
      <c r="N25" s="339">
        <v>0</v>
      </c>
      <c r="O25" s="339" t="s">
        <v>588</v>
      </c>
      <c r="P25" s="340" t="s">
        <v>589</v>
      </c>
    </row>
    <row r="26" spans="1:16" ht="21" customHeight="1">
      <c r="A26" s="63" t="s">
        <v>213</v>
      </c>
      <c r="B26" s="620">
        <v>25357</v>
      </c>
      <c r="C26" s="620">
        <v>32653</v>
      </c>
      <c r="D26" s="620">
        <v>58010</v>
      </c>
      <c r="E26" s="620">
        <v>1487</v>
      </c>
      <c r="F26" s="620">
        <v>1653</v>
      </c>
      <c r="G26" s="620">
        <v>3140</v>
      </c>
      <c r="H26" s="620">
        <v>844</v>
      </c>
      <c r="I26" s="620">
        <v>881</v>
      </c>
      <c r="J26" s="620">
        <v>1725</v>
      </c>
      <c r="K26" s="620">
        <v>27688</v>
      </c>
      <c r="L26" s="620">
        <v>35187</v>
      </c>
      <c r="M26" s="620">
        <v>62875</v>
      </c>
      <c r="N26" s="621">
        <v>0</v>
      </c>
      <c r="O26" s="621">
        <v>2</v>
      </c>
      <c r="P26" s="622" t="s">
        <v>584</v>
      </c>
    </row>
    <row r="27" spans="1:16" ht="21" customHeight="1">
      <c r="A27" s="15" t="s">
        <v>214</v>
      </c>
      <c r="B27" s="252">
        <v>11146</v>
      </c>
      <c r="C27" s="252">
        <v>17585</v>
      </c>
      <c r="D27" s="252">
        <v>28731</v>
      </c>
      <c r="E27" s="252">
        <v>1018</v>
      </c>
      <c r="F27" s="252">
        <v>1035</v>
      </c>
      <c r="G27" s="252">
        <v>2053</v>
      </c>
      <c r="H27" s="252">
        <v>926</v>
      </c>
      <c r="I27" s="252">
        <v>992</v>
      </c>
      <c r="J27" s="252">
        <v>1918</v>
      </c>
      <c r="K27" s="252">
        <v>13090</v>
      </c>
      <c r="L27" s="252">
        <v>19612</v>
      </c>
      <c r="M27" s="252">
        <v>32702</v>
      </c>
      <c r="N27" s="253">
        <v>0</v>
      </c>
      <c r="O27" s="253" t="s">
        <v>588</v>
      </c>
      <c r="P27" s="296" t="s">
        <v>590</v>
      </c>
    </row>
    <row r="28" spans="1:16" ht="21" customHeight="1">
      <c r="A28" s="15" t="s">
        <v>215</v>
      </c>
      <c r="B28" s="252">
        <v>385</v>
      </c>
      <c r="C28" s="252">
        <v>755</v>
      </c>
      <c r="D28" s="252">
        <v>1140</v>
      </c>
      <c r="E28" s="252">
        <v>165</v>
      </c>
      <c r="F28" s="252">
        <v>150</v>
      </c>
      <c r="G28" s="252">
        <v>315</v>
      </c>
      <c r="H28" s="252">
        <v>189</v>
      </c>
      <c r="I28" s="252">
        <v>209</v>
      </c>
      <c r="J28" s="252">
        <v>398</v>
      </c>
      <c r="K28" s="252">
        <v>739</v>
      </c>
      <c r="L28" s="252">
        <v>1114</v>
      </c>
      <c r="M28" s="252">
        <v>1853</v>
      </c>
      <c r="N28" s="253">
        <v>0</v>
      </c>
      <c r="O28" s="253">
        <v>3</v>
      </c>
      <c r="P28" s="296" t="s">
        <v>590</v>
      </c>
    </row>
    <row r="29" spans="1:16" ht="21" customHeight="1">
      <c r="A29" s="15" t="s">
        <v>216</v>
      </c>
      <c r="B29" s="252">
        <v>21427</v>
      </c>
      <c r="C29" s="252">
        <v>26988</v>
      </c>
      <c r="D29" s="252">
        <v>48415</v>
      </c>
      <c r="E29" s="252">
        <v>2061</v>
      </c>
      <c r="F29" s="252">
        <v>1972</v>
      </c>
      <c r="G29" s="252">
        <v>4033</v>
      </c>
      <c r="H29" s="252">
        <v>1856</v>
      </c>
      <c r="I29" s="252">
        <v>1896</v>
      </c>
      <c r="J29" s="252">
        <v>3752</v>
      </c>
      <c r="K29" s="252">
        <v>25344</v>
      </c>
      <c r="L29" s="252">
        <v>30856</v>
      </c>
      <c r="M29" s="252">
        <v>56200</v>
      </c>
      <c r="N29" s="253">
        <v>0</v>
      </c>
      <c r="O29" s="253">
        <v>5</v>
      </c>
      <c r="P29" s="296"/>
    </row>
    <row r="30" spans="1:16" ht="21" customHeight="1">
      <c r="A30" s="64" t="s">
        <v>217</v>
      </c>
      <c r="B30" s="338">
        <v>12769</v>
      </c>
      <c r="C30" s="338">
        <v>20211</v>
      </c>
      <c r="D30" s="338">
        <v>32980</v>
      </c>
      <c r="E30" s="338">
        <v>2301</v>
      </c>
      <c r="F30" s="338">
        <v>2385</v>
      </c>
      <c r="G30" s="338">
        <v>4686</v>
      </c>
      <c r="H30" s="338">
        <v>1261</v>
      </c>
      <c r="I30" s="338">
        <v>1250</v>
      </c>
      <c r="J30" s="338">
        <v>2511</v>
      </c>
      <c r="K30" s="338">
        <v>16331</v>
      </c>
      <c r="L30" s="338">
        <v>23846</v>
      </c>
      <c r="M30" s="338">
        <v>40177</v>
      </c>
      <c r="N30" s="339">
        <v>0</v>
      </c>
      <c r="O30" s="339">
        <v>5</v>
      </c>
      <c r="P30" s="340"/>
    </row>
    <row r="31" spans="1:16" ht="21" customHeight="1">
      <c r="A31" s="63" t="s">
        <v>218</v>
      </c>
      <c r="B31" s="308">
        <v>4935</v>
      </c>
      <c r="C31" s="308">
        <v>7771</v>
      </c>
      <c r="D31" s="308">
        <v>12706</v>
      </c>
      <c r="E31" s="308">
        <v>637</v>
      </c>
      <c r="F31" s="308">
        <v>704</v>
      </c>
      <c r="G31" s="308">
        <v>1341</v>
      </c>
      <c r="H31" s="308">
        <v>524</v>
      </c>
      <c r="I31" s="308">
        <v>609</v>
      </c>
      <c r="J31" s="308">
        <v>1133</v>
      </c>
      <c r="K31" s="308">
        <v>6096</v>
      </c>
      <c r="L31" s="308">
        <v>9084</v>
      </c>
      <c r="M31" s="308">
        <v>15180</v>
      </c>
      <c r="N31" s="309">
        <v>0</v>
      </c>
      <c r="O31" s="309" t="s">
        <v>588</v>
      </c>
      <c r="P31" s="310" t="s">
        <v>591</v>
      </c>
    </row>
    <row r="32" spans="1:16" ht="21" customHeight="1">
      <c r="A32" s="15" t="s">
        <v>344</v>
      </c>
      <c r="B32" s="252">
        <v>3638</v>
      </c>
      <c r="C32" s="252">
        <v>5785</v>
      </c>
      <c r="D32" s="252">
        <v>9423</v>
      </c>
      <c r="E32" s="252">
        <v>427</v>
      </c>
      <c r="F32" s="252">
        <v>436</v>
      </c>
      <c r="G32" s="252">
        <v>863</v>
      </c>
      <c r="H32" s="252">
        <v>287</v>
      </c>
      <c r="I32" s="252">
        <v>277</v>
      </c>
      <c r="J32" s="252">
        <v>564</v>
      </c>
      <c r="K32" s="252">
        <v>4352</v>
      </c>
      <c r="L32" s="252">
        <v>6498</v>
      </c>
      <c r="M32" s="252">
        <v>10850</v>
      </c>
      <c r="N32" s="253">
        <v>0</v>
      </c>
      <c r="O32" s="253" t="s">
        <v>588</v>
      </c>
      <c r="P32" s="296" t="s">
        <v>453</v>
      </c>
    </row>
    <row r="33" spans="1:16" ht="21" customHeight="1">
      <c r="A33" s="15" t="s">
        <v>219</v>
      </c>
      <c r="B33" s="252">
        <v>1565</v>
      </c>
      <c r="C33" s="252">
        <v>2691</v>
      </c>
      <c r="D33" s="252">
        <v>4256</v>
      </c>
      <c r="E33" s="252">
        <v>368</v>
      </c>
      <c r="F33" s="252">
        <v>491</v>
      </c>
      <c r="G33" s="252">
        <v>859</v>
      </c>
      <c r="H33" s="252">
        <v>739</v>
      </c>
      <c r="I33" s="252">
        <v>750</v>
      </c>
      <c r="J33" s="252">
        <v>1489</v>
      </c>
      <c r="K33" s="252">
        <v>2672</v>
      </c>
      <c r="L33" s="252">
        <v>3932</v>
      </c>
      <c r="M33" s="252">
        <v>6604</v>
      </c>
      <c r="N33" s="253">
        <v>0</v>
      </c>
      <c r="O33" s="253">
        <v>3</v>
      </c>
      <c r="P33" s="296" t="s">
        <v>592</v>
      </c>
    </row>
    <row r="34" spans="1:16" ht="21" customHeight="1">
      <c r="A34" s="15" t="s">
        <v>220</v>
      </c>
      <c r="B34" s="252">
        <v>3822</v>
      </c>
      <c r="C34" s="252">
        <v>5208</v>
      </c>
      <c r="D34" s="252">
        <v>9030</v>
      </c>
      <c r="E34" s="252">
        <v>127</v>
      </c>
      <c r="F34" s="252">
        <v>404</v>
      </c>
      <c r="G34" s="252">
        <v>531</v>
      </c>
      <c r="H34" s="252">
        <v>910</v>
      </c>
      <c r="I34" s="252">
        <v>1221</v>
      </c>
      <c r="J34" s="252">
        <v>2131</v>
      </c>
      <c r="K34" s="252">
        <v>4859</v>
      </c>
      <c r="L34" s="252">
        <v>6833</v>
      </c>
      <c r="M34" s="252">
        <v>11692</v>
      </c>
      <c r="N34" s="253"/>
      <c r="O34" s="253">
        <v>3</v>
      </c>
      <c r="P34" s="296" t="s">
        <v>452</v>
      </c>
    </row>
    <row r="35" spans="1:16" ht="21" customHeight="1">
      <c r="A35" s="64" t="s">
        <v>345</v>
      </c>
      <c r="B35" s="338">
        <v>7043</v>
      </c>
      <c r="C35" s="338">
        <v>11611</v>
      </c>
      <c r="D35" s="338">
        <v>18654</v>
      </c>
      <c r="E35" s="338">
        <v>1324</v>
      </c>
      <c r="F35" s="338">
        <v>1479</v>
      </c>
      <c r="G35" s="338">
        <v>2803</v>
      </c>
      <c r="H35" s="338">
        <v>938</v>
      </c>
      <c r="I35" s="338">
        <v>1022</v>
      </c>
      <c r="J35" s="338">
        <v>1960</v>
      </c>
      <c r="K35" s="338">
        <v>9305</v>
      </c>
      <c r="L35" s="338">
        <v>14112</v>
      </c>
      <c r="M35" s="338">
        <v>23417</v>
      </c>
      <c r="N35" s="339">
        <v>0</v>
      </c>
      <c r="O35" s="339" t="s">
        <v>588</v>
      </c>
      <c r="P35" s="254" t="s">
        <v>584</v>
      </c>
    </row>
    <row r="36" spans="1:16" ht="21" customHeight="1">
      <c r="A36" s="63" t="s">
        <v>292</v>
      </c>
      <c r="B36" s="252">
        <v>373</v>
      </c>
      <c r="C36" s="252">
        <v>388</v>
      </c>
      <c r="D36" s="252">
        <v>761</v>
      </c>
      <c r="E36" s="252"/>
      <c r="F36" s="252"/>
      <c r="G36" s="252">
        <v>0</v>
      </c>
      <c r="H36" s="252"/>
      <c r="I36" s="252"/>
      <c r="J36" s="252">
        <v>0</v>
      </c>
      <c r="K36" s="252">
        <v>373</v>
      </c>
      <c r="L36" s="252">
        <v>388</v>
      </c>
      <c r="M36" s="308">
        <v>761</v>
      </c>
      <c r="N36" s="309">
        <v>0</v>
      </c>
      <c r="O36" s="309">
        <v>10</v>
      </c>
      <c r="P36" s="310"/>
    </row>
    <row r="37" spans="1:16" ht="21" customHeight="1">
      <c r="A37" s="15" t="s">
        <v>224</v>
      </c>
      <c r="B37" s="252">
        <v>507</v>
      </c>
      <c r="C37" s="252">
        <v>693</v>
      </c>
      <c r="D37" s="252">
        <v>1200</v>
      </c>
      <c r="E37" s="252">
        <v>39</v>
      </c>
      <c r="F37" s="252">
        <v>19</v>
      </c>
      <c r="G37" s="252">
        <v>58</v>
      </c>
      <c r="H37" s="252">
        <v>15</v>
      </c>
      <c r="I37" s="252">
        <v>21</v>
      </c>
      <c r="J37" s="252">
        <v>36</v>
      </c>
      <c r="K37" s="252">
        <v>561</v>
      </c>
      <c r="L37" s="252">
        <v>733</v>
      </c>
      <c r="M37" s="252">
        <v>1294</v>
      </c>
      <c r="N37" s="253"/>
      <c r="O37" s="253"/>
      <c r="P37" s="254"/>
    </row>
    <row r="38" spans="1:16" ht="21" customHeight="1">
      <c r="A38" s="15" t="s">
        <v>228</v>
      </c>
      <c r="B38" s="252">
        <v>2950</v>
      </c>
      <c r="C38" s="252">
        <v>5079</v>
      </c>
      <c r="D38" s="252">
        <v>8029</v>
      </c>
      <c r="E38" s="252">
        <v>520</v>
      </c>
      <c r="F38" s="252">
        <v>473</v>
      </c>
      <c r="G38" s="252">
        <v>993</v>
      </c>
      <c r="H38" s="252">
        <v>456</v>
      </c>
      <c r="I38" s="252">
        <v>448</v>
      </c>
      <c r="J38" s="252">
        <v>904</v>
      </c>
      <c r="K38" s="252">
        <v>3926</v>
      </c>
      <c r="L38" s="252">
        <v>6000</v>
      </c>
      <c r="M38" s="252">
        <v>9926</v>
      </c>
      <c r="N38" s="253">
        <v>0</v>
      </c>
      <c r="O38" s="253">
        <v>5</v>
      </c>
      <c r="P38" s="296"/>
    </row>
    <row r="39" spans="1:16" ht="21" customHeight="1">
      <c r="A39" s="395" t="s">
        <v>288</v>
      </c>
      <c r="B39" s="252">
        <v>12661</v>
      </c>
      <c r="C39" s="252">
        <v>8171</v>
      </c>
      <c r="D39" s="252">
        <v>20832</v>
      </c>
      <c r="E39" s="252">
        <v>1089</v>
      </c>
      <c r="F39" s="252">
        <v>994</v>
      </c>
      <c r="G39" s="252">
        <v>2083</v>
      </c>
      <c r="H39" s="252">
        <v>524</v>
      </c>
      <c r="I39" s="252">
        <v>523</v>
      </c>
      <c r="J39" s="252">
        <v>1047</v>
      </c>
      <c r="K39" s="252">
        <v>14274</v>
      </c>
      <c r="L39" s="252">
        <v>9688</v>
      </c>
      <c r="M39" s="252">
        <v>23962</v>
      </c>
      <c r="N39" s="253" t="s">
        <v>593</v>
      </c>
      <c r="O39" s="253" t="s">
        <v>593</v>
      </c>
      <c r="P39" s="296" t="s">
        <v>594</v>
      </c>
    </row>
    <row r="40" spans="1:16" ht="21" customHeight="1">
      <c r="A40" s="15" t="s">
        <v>233</v>
      </c>
      <c r="B40" s="252">
        <v>5687</v>
      </c>
      <c r="C40" s="252">
        <v>7706</v>
      </c>
      <c r="D40" s="252">
        <v>13393</v>
      </c>
      <c r="E40" s="252">
        <v>123</v>
      </c>
      <c r="F40" s="252">
        <v>179</v>
      </c>
      <c r="G40" s="252">
        <v>302</v>
      </c>
      <c r="H40" s="252">
        <v>76</v>
      </c>
      <c r="I40" s="252">
        <v>80</v>
      </c>
      <c r="J40" s="252">
        <v>156</v>
      </c>
      <c r="K40" s="252">
        <v>5886</v>
      </c>
      <c r="L40" s="252">
        <v>7965</v>
      </c>
      <c r="M40" s="252">
        <v>13851</v>
      </c>
      <c r="N40" s="253">
        <v>0</v>
      </c>
      <c r="O40" s="253" t="s">
        <v>588</v>
      </c>
      <c r="P40" s="296" t="s">
        <v>595</v>
      </c>
    </row>
    <row r="41" spans="1:16" ht="21" customHeight="1">
      <c r="A41" s="63" t="s">
        <v>225</v>
      </c>
      <c r="B41" s="308">
        <v>15098</v>
      </c>
      <c r="C41" s="308">
        <v>22718</v>
      </c>
      <c r="D41" s="308">
        <v>37816</v>
      </c>
      <c r="E41" s="308">
        <v>1899</v>
      </c>
      <c r="F41" s="308">
        <v>2211</v>
      </c>
      <c r="G41" s="308">
        <v>4110</v>
      </c>
      <c r="H41" s="308">
        <v>941</v>
      </c>
      <c r="I41" s="308">
        <v>954</v>
      </c>
      <c r="J41" s="308">
        <v>1895</v>
      </c>
      <c r="K41" s="308">
        <v>17938</v>
      </c>
      <c r="L41" s="308">
        <v>25883</v>
      </c>
      <c r="M41" s="308">
        <v>43821</v>
      </c>
      <c r="N41" s="309">
        <v>0</v>
      </c>
      <c r="O41" s="309">
        <v>3</v>
      </c>
      <c r="P41" s="622" t="s">
        <v>596</v>
      </c>
    </row>
    <row r="42" spans="1:16" ht="21" customHeight="1">
      <c r="A42" s="15" t="s">
        <v>226</v>
      </c>
      <c r="B42" s="252">
        <v>3961</v>
      </c>
      <c r="C42" s="252">
        <v>5745</v>
      </c>
      <c r="D42" s="252">
        <v>9706</v>
      </c>
      <c r="E42" s="252">
        <v>631</v>
      </c>
      <c r="F42" s="252">
        <v>724</v>
      </c>
      <c r="G42" s="252">
        <v>1355</v>
      </c>
      <c r="H42" s="252">
        <v>299</v>
      </c>
      <c r="I42" s="252">
        <v>299</v>
      </c>
      <c r="J42" s="252">
        <v>598</v>
      </c>
      <c r="K42" s="252">
        <v>4891</v>
      </c>
      <c r="L42" s="252">
        <v>6768</v>
      </c>
      <c r="M42" s="252">
        <v>11659</v>
      </c>
      <c r="N42" s="253">
        <v>0</v>
      </c>
      <c r="O42" s="253" t="s">
        <v>588</v>
      </c>
      <c r="P42" s="296" t="s">
        <v>596</v>
      </c>
    </row>
    <row r="43" spans="1:16" ht="21" customHeight="1">
      <c r="A43" s="15" t="s">
        <v>229</v>
      </c>
      <c r="B43" s="252">
        <v>1589</v>
      </c>
      <c r="C43" s="252">
        <v>2406</v>
      </c>
      <c r="D43" s="252">
        <v>3995</v>
      </c>
      <c r="E43" s="252">
        <v>370</v>
      </c>
      <c r="F43" s="252">
        <v>409</v>
      </c>
      <c r="G43" s="252">
        <v>779</v>
      </c>
      <c r="H43" s="252">
        <v>391</v>
      </c>
      <c r="I43" s="252">
        <v>364</v>
      </c>
      <c r="J43" s="252">
        <v>755</v>
      </c>
      <c r="K43" s="252">
        <v>2350</v>
      </c>
      <c r="L43" s="252">
        <v>3179</v>
      </c>
      <c r="M43" s="252">
        <v>5529</v>
      </c>
      <c r="N43" s="253">
        <v>0</v>
      </c>
      <c r="O43" s="253" t="s">
        <v>588</v>
      </c>
      <c r="P43" s="296" t="s">
        <v>591</v>
      </c>
    </row>
    <row r="44" spans="1:16" ht="21" customHeight="1">
      <c r="A44" s="15" t="s">
        <v>227</v>
      </c>
      <c r="B44" s="252">
        <v>21931</v>
      </c>
      <c r="C44" s="252">
        <v>27831</v>
      </c>
      <c r="D44" s="252">
        <v>49762</v>
      </c>
      <c r="E44" s="252">
        <v>1192</v>
      </c>
      <c r="F44" s="252">
        <v>1297</v>
      </c>
      <c r="G44" s="252">
        <v>2489</v>
      </c>
      <c r="H44" s="252">
        <v>1189</v>
      </c>
      <c r="I44" s="252">
        <v>1274</v>
      </c>
      <c r="J44" s="252">
        <v>2463</v>
      </c>
      <c r="K44" s="252">
        <v>24312</v>
      </c>
      <c r="L44" s="252">
        <v>30402</v>
      </c>
      <c r="M44" s="252">
        <v>54714</v>
      </c>
      <c r="N44" s="253">
        <v>0</v>
      </c>
      <c r="O44" s="253">
        <v>5</v>
      </c>
      <c r="P44" s="296" t="s">
        <v>454</v>
      </c>
    </row>
    <row r="45" spans="1:16" ht="21" customHeight="1" thickBot="1">
      <c r="A45" s="15" t="s">
        <v>230</v>
      </c>
      <c r="B45" s="252">
        <v>24231</v>
      </c>
      <c r="C45" s="252">
        <v>32364</v>
      </c>
      <c r="D45" s="252">
        <v>56595</v>
      </c>
      <c r="E45" s="252">
        <v>1465</v>
      </c>
      <c r="F45" s="252">
        <v>1474</v>
      </c>
      <c r="G45" s="252">
        <v>2939</v>
      </c>
      <c r="H45" s="252">
        <v>859</v>
      </c>
      <c r="I45" s="252">
        <v>927</v>
      </c>
      <c r="J45" s="252">
        <v>1786</v>
      </c>
      <c r="K45" s="252">
        <v>26555</v>
      </c>
      <c r="L45" s="252">
        <v>34765</v>
      </c>
      <c r="M45" s="252">
        <v>61320</v>
      </c>
      <c r="N45" s="253">
        <v>0</v>
      </c>
      <c r="O45" s="253">
        <v>5</v>
      </c>
      <c r="P45" s="296" t="s">
        <v>451</v>
      </c>
    </row>
    <row r="46" spans="1:16" ht="21" customHeight="1" thickBot="1">
      <c r="A46" s="18" t="s">
        <v>158</v>
      </c>
      <c r="B46" s="47">
        <f>SUM(B5:B45)</f>
        <v>280162</v>
      </c>
      <c r="C46" s="47">
        <f t="shared" ref="C46:M46" si="0">SUM(C5:C45)</f>
        <v>385729</v>
      </c>
      <c r="D46" s="47">
        <f t="shared" si="0"/>
        <v>962062</v>
      </c>
      <c r="E46" s="47">
        <f t="shared" si="0"/>
        <v>32765</v>
      </c>
      <c r="F46" s="47">
        <f t="shared" si="0"/>
        <v>36004</v>
      </c>
      <c r="G46" s="47">
        <f t="shared" si="0"/>
        <v>100131</v>
      </c>
      <c r="H46" s="47">
        <f t="shared" si="0"/>
        <v>24697</v>
      </c>
      <c r="I46" s="47">
        <f t="shared" si="0"/>
        <v>25586</v>
      </c>
      <c r="J46" s="47">
        <f t="shared" si="0"/>
        <v>68949</v>
      </c>
      <c r="K46" s="47">
        <f t="shared" si="0"/>
        <v>337624</v>
      </c>
      <c r="L46" s="47">
        <f t="shared" si="0"/>
        <v>447319</v>
      </c>
      <c r="M46" s="47">
        <f t="shared" si="0"/>
        <v>1131142</v>
      </c>
      <c r="N46" s="214"/>
      <c r="O46" s="214"/>
      <c r="P46" s="215"/>
    </row>
    <row r="47" spans="1:16" ht="21" customHeight="1">
      <c r="A47" s="457" t="s">
        <v>231</v>
      </c>
      <c r="B47" s="841">
        <v>0</v>
      </c>
      <c r="C47" s="841">
        <v>0</v>
      </c>
      <c r="D47" s="841">
        <v>0</v>
      </c>
      <c r="E47" s="841">
        <v>0</v>
      </c>
      <c r="F47" s="841">
        <v>0</v>
      </c>
      <c r="G47" s="841">
        <v>0</v>
      </c>
      <c r="H47" s="841">
        <v>0</v>
      </c>
      <c r="I47" s="841">
        <v>0</v>
      </c>
      <c r="J47" s="841">
        <v>0</v>
      </c>
      <c r="K47" s="841">
        <v>0</v>
      </c>
      <c r="L47" s="841">
        <v>0</v>
      </c>
      <c r="M47" s="841">
        <v>0</v>
      </c>
      <c r="N47" s="842" t="s">
        <v>146</v>
      </c>
      <c r="O47" s="842" t="s">
        <v>146</v>
      </c>
      <c r="P47" s="843" t="s">
        <v>429</v>
      </c>
    </row>
    <row r="48" spans="1:16" ht="21" customHeight="1">
      <c r="A48" s="15" t="s">
        <v>232</v>
      </c>
      <c r="B48" s="838">
        <v>329</v>
      </c>
      <c r="C48" s="838">
        <v>282</v>
      </c>
      <c r="D48" s="838">
        <v>611</v>
      </c>
      <c r="E48" s="838"/>
      <c r="F48" s="838"/>
      <c r="G48" s="838">
        <v>0</v>
      </c>
      <c r="H48" s="838"/>
      <c r="I48" s="838"/>
      <c r="J48" s="838">
        <v>0</v>
      </c>
      <c r="K48" s="838">
        <v>329</v>
      </c>
      <c r="L48" s="838">
        <v>282</v>
      </c>
      <c r="M48" s="838">
        <v>611</v>
      </c>
      <c r="N48" s="839"/>
      <c r="O48" s="839"/>
      <c r="P48" s="840"/>
    </row>
    <row r="49" spans="1:16" ht="21" customHeight="1" thickBot="1">
      <c r="A49" s="65" t="s">
        <v>184</v>
      </c>
      <c r="B49" s="844">
        <v>60798</v>
      </c>
      <c r="C49" s="844">
        <v>74253</v>
      </c>
      <c r="D49" s="844">
        <v>135051</v>
      </c>
      <c r="E49" s="844">
        <v>1097</v>
      </c>
      <c r="F49" s="844">
        <v>1311</v>
      </c>
      <c r="G49" s="844">
        <v>2408</v>
      </c>
      <c r="H49" s="844">
        <v>443</v>
      </c>
      <c r="I49" s="844">
        <v>532</v>
      </c>
      <c r="J49" s="844">
        <v>975</v>
      </c>
      <c r="K49" s="844">
        <v>62338</v>
      </c>
      <c r="L49" s="844">
        <v>76096</v>
      </c>
      <c r="M49" s="844">
        <v>138434</v>
      </c>
      <c r="N49" s="845">
        <v>0</v>
      </c>
      <c r="O49" s="845">
        <v>5</v>
      </c>
      <c r="P49" s="846" t="s">
        <v>561</v>
      </c>
    </row>
    <row r="50" spans="1:16" ht="21" customHeight="1" thickBot="1">
      <c r="A50" s="19" t="s">
        <v>158</v>
      </c>
      <c r="B50" s="49">
        <f>SUM(B47:B49)</f>
        <v>61127</v>
      </c>
      <c r="C50" s="49">
        <f t="shared" ref="C50:M50" si="1">SUM(C47:C49)</f>
        <v>74535</v>
      </c>
      <c r="D50" s="49">
        <f t="shared" si="1"/>
        <v>135662</v>
      </c>
      <c r="E50" s="49">
        <f t="shared" si="1"/>
        <v>1097</v>
      </c>
      <c r="F50" s="49">
        <f t="shared" si="1"/>
        <v>1311</v>
      </c>
      <c r="G50" s="49">
        <f t="shared" si="1"/>
        <v>2408</v>
      </c>
      <c r="H50" s="49">
        <f t="shared" si="1"/>
        <v>443</v>
      </c>
      <c r="I50" s="49">
        <f t="shared" si="1"/>
        <v>532</v>
      </c>
      <c r="J50" s="49">
        <f t="shared" si="1"/>
        <v>975</v>
      </c>
      <c r="K50" s="47">
        <f t="shared" si="1"/>
        <v>62667</v>
      </c>
      <c r="L50" s="49">
        <f t="shared" si="1"/>
        <v>76378</v>
      </c>
      <c r="M50" s="49">
        <f t="shared" si="1"/>
        <v>139045</v>
      </c>
      <c r="N50" s="120"/>
      <c r="O50" s="120"/>
      <c r="P50" s="116"/>
    </row>
    <row r="51" spans="1:16" ht="21" customHeight="1" thickBot="1">
      <c r="A51" s="19" t="s">
        <v>11</v>
      </c>
      <c r="B51" s="49">
        <f>B46+B50</f>
        <v>341289</v>
      </c>
      <c r="C51" s="49">
        <f t="shared" ref="C51:M51" si="2">C46+C50</f>
        <v>460264</v>
      </c>
      <c r="D51" s="49">
        <f t="shared" si="2"/>
        <v>1097724</v>
      </c>
      <c r="E51" s="49">
        <f t="shared" si="2"/>
        <v>33862</v>
      </c>
      <c r="F51" s="49">
        <f t="shared" si="2"/>
        <v>37315</v>
      </c>
      <c r="G51" s="49">
        <f t="shared" si="2"/>
        <v>102539</v>
      </c>
      <c r="H51" s="49">
        <f t="shared" si="2"/>
        <v>25140</v>
      </c>
      <c r="I51" s="49">
        <f t="shared" si="2"/>
        <v>26118</v>
      </c>
      <c r="J51" s="49">
        <f t="shared" si="2"/>
        <v>69924</v>
      </c>
      <c r="K51" s="49">
        <f t="shared" si="2"/>
        <v>400291</v>
      </c>
      <c r="L51" s="49">
        <f t="shared" si="2"/>
        <v>523697</v>
      </c>
      <c r="M51" s="49">
        <f t="shared" si="2"/>
        <v>1270187</v>
      </c>
      <c r="N51" s="120"/>
      <c r="O51" s="120"/>
      <c r="P51" s="116"/>
    </row>
  </sheetData>
  <mergeCells count="6">
    <mergeCell ref="K3:M3"/>
    <mergeCell ref="A2:A4"/>
    <mergeCell ref="B2:J2"/>
    <mergeCell ref="B3:D3"/>
    <mergeCell ref="E3:G3"/>
    <mergeCell ref="H3:J3"/>
  </mergeCells>
  <phoneticPr fontId="2"/>
  <pageMargins left="1.1811023622047245" right="1.1811023622047245" top="0.98425196850393704" bottom="0.78740157480314965" header="0.51181102362204722" footer="0.51181102362204722"/>
  <pageSetup paperSize="9" scale="69" firstPageNumber="38" fitToWidth="2" orientation="portrait" useFirstPageNumber="1" r:id="rId1"/>
  <headerFooter alignWithMargins="0">
    <oddFooter>&amp;C&amp;"ＭＳ 明朝,標準"&amp;16&amp;P</oddFooter>
  </headerFooter>
  <colBreaks count="1" manualBreakCount="1">
    <brk id="10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51"/>
  <sheetViews>
    <sheetView view="pageBreakPreview" topLeftCell="G39" zoomScale="80" zoomScaleNormal="80" zoomScaleSheetLayoutView="80" workbookViewId="0">
      <selection activeCell="B5" sqref="B5:S45"/>
    </sheetView>
  </sheetViews>
  <sheetFormatPr defaultColWidth="9" defaultRowHeight="13.5"/>
  <cols>
    <col min="1" max="1" width="10.875" style="56" customWidth="1"/>
    <col min="2" max="17" width="10.5" style="41" customWidth="1"/>
    <col min="18" max="18" width="12.875" style="41" customWidth="1"/>
    <col min="19" max="19" width="50.25" style="41" customWidth="1"/>
    <col min="20" max="16384" width="9" style="41"/>
  </cols>
  <sheetData>
    <row r="1" spans="1:220" ht="14.25">
      <c r="A1" s="695" t="s">
        <v>151</v>
      </c>
      <c r="S1" s="41" t="str">
        <f>貸出サービス概況!AA1</f>
        <v>令和２年度</v>
      </c>
    </row>
    <row r="2" spans="1:220" ht="14.1" customHeight="1">
      <c r="A2" s="915" t="s">
        <v>0</v>
      </c>
      <c r="B2" s="933" t="s">
        <v>303</v>
      </c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57"/>
      <c r="N2" s="58"/>
      <c r="O2" s="57"/>
      <c r="P2" s="58"/>
      <c r="Q2" s="58" t="s">
        <v>304</v>
      </c>
      <c r="R2" s="58"/>
      <c r="S2" s="14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916"/>
      <c r="B3" s="75" t="s">
        <v>294</v>
      </c>
      <c r="C3" s="14" t="s">
        <v>57</v>
      </c>
      <c r="D3" s="176" t="s">
        <v>58</v>
      </c>
      <c r="E3" s="63" t="s">
        <v>59</v>
      </c>
      <c r="F3" s="63" t="s">
        <v>60</v>
      </c>
      <c r="G3" s="176" t="s">
        <v>61</v>
      </c>
      <c r="H3" s="12" t="s">
        <v>62</v>
      </c>
      <c r="I3" s="176" t="s">
        <v>193</v>
      </c>
      <c r="J3" s="63" t="s">
        <v>297</v>
      </c>
      <c r="K3" s="63" t="s">
        <v>296</v>
      </c>
      <c r="L3" s="63" t="s">
        <v>63</v>
      </c>
      <c r="M3" s="14" t="s">
        <v>64</v>
      </c>
      <c r="N3" s="14" t="s">
        <v>65</v>
      </c>
      <c r="O3" s="174" t="s">
        <v>293</v>
      </c>
      <c r="P3" s="76" t="s">
        <v>66</v>
      </c>
      <c r="Q3" s="63" t="s">
        <v>295</v>
      </c>
      <c r="R3" s="177" t="s">
        <v>40</v>
      </c>
      <c r="S3" s="12" t="s">
        <v>20</v>
      </c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938"/>
      <c r="B4" s="187">
        <v>0</v>
      </c>
      <c r="C4" s="181">
        <v>1</v>
      </c>
      <c r="D4" s="188">
        <v>2</v>
      </c>
      <c r="E4" s="181">
        <v>3</v>
      </c>
      <c r="F4" s="181">
        <v>4</v>
      </c>
      <c r="G4" s="188">
        <v>5</v>
      </c>
      <c r="H4" s="181">
        <v>6</v>
      </c>
      <c r="I4" s="188">
        <v>7</v>
      </c>
      <c r="J4" s="181">
        <v>8</v>
      </c>
      <c r="K4" s="181">
        <v>9</v>
      </c>
      <c r="L4" s="128"/>
      <c r="M4" s="128"/>
      <c r="N4" s="128"/>
      <c r="O4" s="190"/>
      <c r="P4" s="190"/>
      <c r="Q4" s="190"/>
      <c r="R4" s="190"/>
      <c r="S4" s="128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4" customHeight="1">
      <c r="A5" s="63" t="s">
        <v>276</v>
      </c>
      <c r="B5" s="311">
        <v>3702</v>
      </c>
      <c r="C5" s="311">
        <v>7628</v>
      </c>
      <c r="D5" s="311">
        <v>18131</v>
      </c>
      <c r="E5" s="311">
        <v>18599</v>
      </c>
      <c r="F5" s="311">
        <v>12925</v>
      </c>
      <c r="G5" s="311">
        <v>26881</v>
      </c>
      <c r="H5" s="311">
        <v>6619</v>
      </c>
      <c r="I5" s="311">
        <v>16999</v>
      </c>
      <c r="J5" s="311">
        <v>2024</v>
      </c>
      <c r="K5" s="311">
        <v>91258</v>
      </c>
      <c r="L5" s="311">
        <v>1041</v>
      </c>
      <c r="M5" s="311">
        <v>31239</v>
      </c>
      <c r="N5" s="311">
        <v>252</v>
      </c>
      <c r="O5" s="311">
        <v>586</v>
      </c>
      <c r="P5" s="311">
        <v>19534</v>
      </c>
      <c r="Q5" s="311">
        <v>25311</v>
      </c>
      <c r="R5" s="311">
        <v>282729</v>
      </c>
      <c r="S5" s="312"/>
    </row>
    <row r="6" spans="1:220" ht="24" customHeight="1">
      <c r="A6" s="15" t="s">
        <v>268</v>
      </c>
      <c r="B6" s="255">
        <v>278</v>
      </c>
      <c r="C6" s="255">
        <v>319</v>
      </c>
      <c r="D6" s="255">
        <v>678</v>
      </c>
      <c r="E6" s="255">
        <v>2190</v>
      </c>
      <c r="F6" s="255">
        <v>602</v>
      </c>
      <c r="G6" s="255">
        <v>2648</v>
      </c>
      <c r="H6" s="255">
        <v>145</v>
      </c>
      <c r="I6" s="255">
        <v>1008</v>
      </c>
      <c r="J6" s="255">
        <v>77</v>
      </c>
      <c r="K6" s="255">
        <v>1077</v>
      </c>
      <c r="L6" s="255">
        <v>115</v>
      </c>
      <c r="M6" s="255">
        <v>107023</v>
      </c>
      <c r="N6" s="255">
        <v>1662</v>
      </c>
      <c r="O6" s="255">
        <v>811</v>
      </c>
      <c r="P6" s="255">
        <v>1181</v>
      </c>
      <c r="Q6" s="255">
        <v>3264</v>
      </c>
      <c r="R6" s="255">
        <v>123078</v>
      </c>
      <c r="S6" s="256"/>
    </row>
    <row r="7" spans="1:220" ht="24" customHeight="1">
      <c r="A7" s="15" t="s">
        <v>270</v>
      </c>
      <c r="B7" s="255">
        <v>7026</v>
      </c>
      <c r="C7" s="255">
        <v>15876</v>
      </c>
      <c r="D7" s="255">
        <v>32927</v>
      </c>
      <c r="E7" s="255">
        <v>32882</v>
      </c>
      <c r="F7" s="255">
        <v>29649</v>
      </c>
      <c r="G7" s="255">
        <v>75552</v>
      </c>
      <c r="H7" s="255">
        <v>15558</v>
      </c>
      <c r="I7" s="255">
        <v>27858</v>
      </c>
      <c r="J7" s="255">
        <v>4500</v>
      </c>
      <c r="K7" s="255">
        <v>233686</v>
      </c>
      <c r="L7" s="255">
        <v>1988</v>
      </c>
      <c r="M7" s="255">
        <v>464449</v>
      </c>
      <c r="N7" s="255">
        <v>7177</v>
      </c>
      <c r="O7" s="255">
        <v>492</v>
      </c>
      <c r="P7" s="255">
        <v>70062</v>
      </c>
      <c r="Q7" s="255">
        <v>97955</v>
      </c>
      <c r="R7" s="255">
        <v>1117637</v>
      </c>
      <c r="S7" s="256"/>
    </row>
    <row r="8" spans="1:220" ht="24" customHeight="1">
      <c r="A8" s="15" t="s">
        <v>346</v>
      </c>
      <c r="B8" s="255">
        <v>16083</v>
      </c>
      <c r="C8" s="255">
        <v>37381</v>
      </c>
      <c r="D8" s="255">
        <v>40731</v>
      </c>
      <c r="E8" s="255">
        <v>70974</v>
      </c>
      <c r="F8" s="255">
        <v>45963</v>
      </c>
      <c r="G8" s="255">
        <v>88385</v>
      </c>
      <c r="H8" s="255">
        <v>24720</v>
      </c>
      <c r="I8" s="255">
        <v>52639</v>
      </c>
      <c r="J8" s="255">
        <v>13545</v>
      </c>
      <c r="K8" s="255">
        <v>284434</v>
      </c>
      <c r="L8" s="255">
        <v>6340</v>
      </c>
      <c r="M8" s="255">
        <v>240160</v>
      </c>
      <c r="N8" s="255">
        <v>4162</v>
      </c>
      <c r="O8" s="255">
        <v>429</v>
      </c>
      <c r="P8" s="255">
        <v>47674</v>
      </c>
      <c r="Q8" s="255">
        <v>66</v>
      </c>
      <c r="R8" s="255">
        <v>973686</v>
      </c>
      <c r="S8" s="256"/>
    </row>
    <row r="9" spans="1:220" ht="24" customHeight="1">
      <c r="A9" s="15" t="s">
        <v>347</v>
      </c>
      <c r="B9" s="255">
        <v>385</v>
      </c>
      <c r="C9" s="255">
        <v>1201</v>
      </c>
      <c r="D9" s="255">
        <v>1555</v>
      </c>
      <c r="E9" s="255">
        <v>2193</v>
      </c>
      <c r="F9" s="255">
        <v>2331</v>
      </c>
      <c r="G9" s="255">
        <v>4099</v>
      </c>
      <c r="H9" s="255">
        <v>1219</v>
      </c>
      <c r="I9" s="255">
        <v>2783</v>
      </c>
      <c r="J9" s="255">
        <v>398</v>
      </c>
      <c r="K9" s="255">
        <v>16159</v>
      </c>
      <c r="L9" s="255">
        <v>726</v>
      </c>
      <c r="M9" s="255">
        <v>22021</v>
      </c>
      <c r="N9" s="255">
        <v>417</v>
      </c>
      <c r="O9" s="255">
        <v>9</v>
      </c>
      <c r="P9" s="255">
        <v>3768</v>
      </c>
      <c r="Q9" s="255">
        <v>1</v>
      </c>
      <c r="R9" s="255">
        <v>59265</v>
      </c>
      <c r="S9" s="256"/>
    </row>
    <row r="10" spans="1:220" ht="24" customHeight="1">
      <c r="A10" s="63" t="s">
        <v>143</v>
      </c>
      <c r="B10" s="311">
        <v>1209</v>
      </c>
      <c r="C10" s="311">
        <v>3010</v>
      </c>
      <c r="D10" s="311">
        <v>4635</v>
      </c>
      <c r="E10" s="311">
        <v>6591</v>
      </c>
      <c r="F10" s="311">
        <v>5723</v>
      </c>
      <c r="G10" s="311">
        <v>12198</v>
      </c>
      <c r="H10" s="311">
        <v>2867</v>
      </c>
      <c r="I10" s="311">
        <v>5258</v>
      </c>
      <c r="J10" s="311">
        <v>780</v>
      </c>
      <c r="K10" s="311">
        <v>40341</v>
      </c>
      <c r="L10" s="311">
        <v>1287</v>
      </c>
      <c r="M10" s="311">
        <v>66425</v>
      </c>
      <c r="N10" s="311">
        <v>2325</v>
      </c>
      <c r="O10" s="311">
        <v>46</v>
      </c>
      <c r="P10" s="311">
        <v>14089</v>
      </c>
      <c r="Q10" s="311">
        <v>4</v>
      </c>
      <c r="R10" s="311">
        <v>166788</v>
      </c>
      <c r="S10" s="312"/>
    </row>
    <row r="11" spans="1:220" ht="24" customHeight="1">
      <c r="A11" s="15" t="s">
        <v>144</v>
      </c>
      <c r="B11" s="255">
        <v>602</v>
      </c>
      <c r="C11" s="255">
        <v>2035</v>
      </c>
      <c r="D11" s="255">
        <v>2659</v>
      </c>
      <c r="E11" s="255">
        <v>2858</v>
      </c>
      <c r="F11" s="255">
        <v>2684</v>
      </c>
      <c r="G11" s="255">
        <v>4646</v>
      </c>
      <c r="H11" s="255">
        <v>1565</v>
      </c>
      <c r="I11" s="255">
        <v>3079</v>
      </c>
      <c r="J11" s="255">
        <v>504</v>
      </c>
      <c r="K11" s="255">
        <v>24063</v>
      </c>
      <c r="L11" s="255">
        <v>539</v>
      </c>
      <c r="M11" s="255">
        <v>30945</v>
      </c>
      <c r="N11" s="255">
        <v>609</v>
      </c>
      <c r="O11" s="255">
        <v>8</v>
      </c>
      <c r="P11" s="255">
        <v>6486</v>
      </c>
      <c r="Q11" s="255">
        <v>0</v>
      </c>
      <c r="R11" s="255">
        <v>83282</v>
      </c>
      <c r="S11" s="256"/>
    </row>
    <row r="12" spans="1:220" ht="24" customHeight="1">
      <c r="A12" s="15" t="s">
        <v>147</v>
      </c>
      <c r="B12" s="255">
        <v>349</v>
      </c>
      <c r="C12" s="255">
        <v>955</v>
      </c>
      <c r="D12" s="255">
        <v>1517</v>
      </c>
      <c r="E12" s="255">
        <v>1653</v>
      </c>
      <c r="F12" s="255">
        <v>1567</v>
      </c>
      <c r="G12" s="255">
        <v>2603</v>
      </c>
      <c r="H12" s="255">
        <v>977</v>
      </c>
      <c r="I12" s="255">
        <v>2567</v>
      </c>
      <c r="J12" s="255">
        <v>235</v>
      </c>
      <c r="K12" s="255">
        <v>15835</v>
      </c>
      <c r="L12" s="255">
        <v>402</v>
      </c>
      <c r="M12" s="255">
        <v>14856</v>
      </c>
      <c r="N12" s="255">
        <v>658</v>
      </c>
      <c r="O12" s="255">
        <v>4</v>
      </c>
      <c r="P12" s="255">
        <v>2886</v>
      </c>
      <c r="Q12" s="255">
        <v>2</v>
      </c>
      <c r="R12" s="255">
        <v>47066</v>
      </c>
      <c r="S12" s="256"/>
    </row>
    <row r="13" spans="1:220" ht="24" customHeight="1">
      <c r="A13" s="15" t="s">
        <v>223</v>
      </c>
      <c r="B13" s="450">
        <v>387</v>
      </c>
      <c r="C13" s="450">
        <v>1374</v>
      </c>
      <c r="D13" s="450">
        <v>1455</v>
      </c>
      <c r="E13" s="450">
        <v>1895</v>
      </c>
      <c r="F13" s="450">
        <v>1566</v>
      </c>
      <c r="G13" s="450">
        <v>2915</v>
      </c>
      <c r="H13" s="450">
        <v>809</v>
      </c>
      <c r="I13" s="450">
        <v>1742</v>
      </c>
      <c r="J13" s="450">
        <v>402</v>
      </c>
      <c r="K13" s="450">
        <v>15772</v>
      </c>
      <c r="L13" s="450">
        <v>487</v>
      </c>
      <c r="M13" s="450">
        <v>30031</v>
      </c>
      <c r="N13" s="450">
        <v>397</v>
      </c>
      <c r="O13" s="450">
        <v>3</v>
      </c>
      <c r="P13" s="450">
        <v>4651</v>
      </c>
      <c r="Q13" s="450">
        <v>0</v>
      </c>
      <c r="R13" s="450">
        <v>63886</v>
      </c>
      <c r="S13" s="450"/>
    </row>
    <row r="14" spans="1:220" ht="24" customHeight="1">
      <c r="A14" s="64" t="s">
        <v>145</v>
      </c>
      <c r="B14" s="341">
        <v>2110</v>
      </c>
      <c r="C14" s="341">
        <v>5453</v>
      </c>
      <c r="D14" s="341">
        <v>7644</v>
      </c>
      <c r="E14" s="341">
        <v>10573</v>
      </c>
      <c r="F14" s="341">
        <v>9249</v>
      </c>
      <c r="G14" s="341">
        <v>15123</v>
      </c>
      <c r="H14" s="341">
        <v>4043</v>
      </c>
      <c r="I14" s="341">
        <v>19428</v>
      </c>
      <c r="J14" s="341">
        <v>1155</v>
      </c>
      <c r="K14" s="341">
        <v>58105</v>
      </c>
      <c r="L14" s="341">
        <v>1273</v>
      </c>
      <c r="M14" s="341">
        <v>55224</v>
      </c>
      <c r="N14" s="341">
        <v>1765</v>
      </c>
      <c r="O14" s="341">
        <v>459</v>
      </c>
      <c r="P14" s="341">
        <v>12925</v>
      </c>
      <c r="Q14" s="341">
        <v>15</v>
      </c>
      <c r="R14" s="341">
        <v>204544</v>
      </c>
      <c r="S14" s="342"/>
    </row>
    <row r="15" spans="1:220" ht="24" customHeight="1">
      <c r="A15" s="63" t="s">
        <v>348</v>
      </c>
      <c r="B15" s="311">
        <v>365</v>
      </c>
      <c r="C15" s="311">
        <v>675</v>
      </c>
      <c r="D15" s="311">
        <v>1096</v>
      </c>
      <c r="E15" s="311">
        <v>1094</v>
      </c>
      <c r="F15" s="311">
        <v>1038</v>
      </c>
      <c r="G15" s="311">
        <v>2372</v>
      </c>
      <c r="H15" s="311">
        <v>675</v>
      </c>
      <c r="I15" s="311">
        <v>6253</v>
      </c>
      <c r="J15" s="311">
        <v>141</v>
      </c>
      <c r="K15" s="311">
        <v>10739</v>
      </c>
      <c r="L15" s="311">
        <v>223</v>
      </c>
      <c r="M15" s="311">
        <v>20040</v>
      </c>
      <c r="N15" s="311">
        <v>401</v>
      </c>
      <c r="O15" s="311">
        <v>25</v>
      </c>
      <c r="P15" s="311">
        <v>4342</v>
      </c>
      <c r="Q15" s="311">
        <v>1</v>
      </c>
      <c r="R15" s="311">
        <v>49480</v>
      </c>
      <c r="S15" s="312"/>
    </row>
    <row r="16" spans="1:220" ht="24" customHeight="1">
      <c r="A16" s="15" t="s">
        <v>349</v>
      </c>
      <c r="B16" s="255">
        <v>1781</v>
      </c>
      <c r="C16" s="255">
        <v>4044</v>
      </c>
      <c r="D16" s="255">
        <v>6483</v>
      </c>
      <c r="E16" s="255">
        <v>9733</v>
      </c>
      <c r="F16" s="255">
        <v>6811</v>
      </c>
      <c r="G16" s="255">
        <v>11816</v>
      </c>
      <c r="H16" s="255">
        <v>3002</v>
      </c>
      <c r="I16" s="255">
        <v>10786</v>
      </c>
      <c r="J16" s="255">
        <v>1029</v>
      </c>
      <c r="K16" s="255">
        <v>55397</v>
      </c>
      <c r="L16" s="255">
        <v>2315</v>
      </c>
      <c r="M16" s="255">
        <v>70816</v>
      </c>
      <c r="N16" s="255">
        <v>1504</v>
      </c>
      <c r="O16" s="255">
        <v>388</v>
      </c>
      <c r="P16" s="255">
        <v>6676</v>
      </c>
      <c r="Q16" s="255">
        <v>0</v>
      </c>
      <c r="R16" s="255">
        <v>192581</v>
      </c>
      <c r="S16" s="256"/>
    </row>
    <row r="17" spans="1:19" ht="24" customHeight="1">
      <c r="A17" s="15" t="s">
        <v>235</v>
      </c>
      <c r="B17" s="255">
        <v>592</v>
      </c>
      <c r="C17" s="255">
        <v>1255</v>
      </c>
      <c r="D17" s="255">
        <v>1531</v>
      </c>
      <c r="E17" s="255">
        <v>1964</v>
      </c>
      <c r="F17" s="255">
        <v>1586</v>
      </c>
      <c r="G17" s="255">
        <v>4298</v>
      </c>
      <c r="H17" s="255">
        <v>831</v>
      </c>
      <c r="I17" s="255">
        <v>6839</v>
      </c>
      <c r="J17" s="255">
        <v>216</v>
      </c>
      <c r="K17" s="255">
        <v>10380</v>
      </c>
      <c r="L17" s="255">
        <v>241</v>
      </c>
      <c r="M17" s="255">
        <v>26714</v>
      </c>
      <c r="N17" s="255">
        <v>723</v>
      </c>
      <c r="O17" s="255">
        <v>44</v>
      </c>
      <c r="P17" s="255">
        <v>3723</v>
      </c>
      <c r="Q17" s="255">
        <v>0</v>
      </c>
      <c r="R17" s="255">
        <v>60937</v>
      </c>
      <c r="S17" s="256"/>
    </row>
    <row r="18" spans="1:19" ht="24" customHeight="1">
      <c r="A18" s="15" t="s">
        <v>350</v>
      </c>
      <c r="B18" s="255">
        <v>682</v>
      </c>
      <c r="C18" s="255">
        <v>1572</v>
      </c>
      <c r="D18" s="255">
        <v>2961</v>
      </c>
      <c r="E18" s="255">
        <v>3180</v>
      </c>
      <c r="F18" s="255">
        <v>2487</v>
      </c>
      <c r="G18" s="255">
        <v>6008</v>
      </c>
      <c r="H18" s="255">
        <v>1282</v>
      </c>
      <c r="I18" s="255">
        <v>8013</v>
      </c>
      <c r="J18" s="255">
        <v>424</v>
      </c>
      <c r="K18" s="255">
        <v>25199</v>
      </c>
      <c r="L18" s="255">
        <v>349</v>
      </c>
      <c r="M18" s="255">
        <v>35971</v>
      </c>
      <c r="N18" s="255">
        <v>893</v>
      </c>
      <c r="O18" s="255">
        <v>260</v>
      </c>
      <c r="P18" s="255">
        <v>6775</v>
      </c>
      <c r="Q18" s="255">
        <v>0</v>
      </c>
      <c r="R18" s="255">
        <v>96056</v>
      </c>
      <c r="S18" s="256"/>
    </row>
    <row r="19" spans="1:19" ht="24" customHeight="1">
      <c r="A19" s="64" t="s">
        <v>234</v>
      </c>
      <c r="B19" s="341">
        <v>755</v>
      </c>
      <c r="C19" s="341">
        <v>1095</v>
      </c>
      <c r="D19" s="341">
        <v>3293</v>
      </c>
      <c r="E19" s="341">
        <v>3219</v>
      </c>
      <c r="F19" s="341">
        <v>2135</v>
      </c>
      <c r="G19" s="341">
        <v>4770</v>
      </c>
      <c r="H19" s="341">
        <v>1129</v>
      </c>
      <c r="I19" s="341">
        <v>3736</v>
      </c>
      <c r="J19" s="341">
        <v>339</v>
      </c>
      <c r="K19" s="341">
        <v>24772</v>
      </c>
      <c r="L19" s="341">
        <v>492</v>
      </c>
      <c r="M19" s="341">
        <v>24754</v>
      </c>
      <c r="N19" s="341">
        <v>590</v>
      </c>
      <c r="O19" s="341">
        <v>79</v>
      </c>
      <c r="P19" s="341">
        <v>5319</v>
      </c>
      <c r="Q19" s="341">
        <v>0</v>
      </c>
      <c r="R19" s="341">
        <v>76477</v>
      </c>
      <c r="S19" s="342"/>
    </row>
    <row r="20" spans="1:19" ht="24" customHeight="1">
      <c r="A20" s="63" t="s">
        <v>351</v>
      </c>
      <c r="B20" s="370">
        <v>3551</v>
      </c>
      <c r="C20" s="370">
        <v>9132</v>
      </c>
      <c r="D20" s="370">
        <v>14748</v>
      </c>
      <c r="E20" s="370">
        <v>17735</v>
      </c>
      <c r="F20" s="370">
        <v>13026</v>
      </c>
      <c r="G20" s="370">
        <v>24553</v>
      </c>
      <c r="H20" s="370">
        <v>6300</v>
      </c>
      <c r="I20" s="370">
        <v>15026</v>
      </c>
      <c r="J20" s="370">
        <v>2863</v>
      </c>
      <c r="K20" s="370">
        <v>96506</v>
      </c>
      <c r="L20" s="370">
        <v>4</v>
      </c>
      <c r="M20" s="370">
        <v>105310</v>
      </c>
      <c r="N20" s="370">
        <v>1710</v>
      </c>
      <c r="O20" s="370">
        <v>303</v>
      </c>
      <c r="P20" s="370">
        <v>6989</v>
      </c>
      <c r="Q20" s="370">
        <v>0</v>
      </c>
      <c r="R20" s="370">
        <v>317756</v>
      </c>
      <c r="S20" s="371"/>
    </row>
    <row r="21" spans="1:19" ht="24" customHeight="1">
      <c r="A21" s="15" t="s">
        <v>209</v>
      </c>
      <c r="B21" s="255">
        <v>519</v>
      </c>
      <c r="C21" s="255">
        <v>1153</v>
      </c>
      <c r="D21" s="255">
        <v>2845</v>
      </c>
      <c r="E21" s="255">
        <v>2385</v>
      </c>
      <c r="F21" s="255">
        <v>1946</v>
      </c>
      <c r="G21" s="255">
        <v>6506</v>
      </c>
      <c r="H21" s="255">
        <v>1041</v>
      </c>
      <c r="I21" s="255">
        <v>2922</v>
      </c>
      <c r="J21" s="255">
        <v>378</v>
      </c>
      <c r="K21" s="255">
        <v>18031</v>
      </c>
      <c r="L21" s="255">
        <v>7</v>
      </c>
      <c r="M21" s="255">
        <v>30836</v>
      </c>
      <c r="N21" s="255">
        <v>435</v>
      </c>
      <c r="O21" s="255">
        <v>0</v>
      </c>
      <c r="P21" s="255">
        <v>5688</v>
      </c>
      <c r="Q21" s="255"/>
      <c r="R21" s="255">
        <v>74692</v>
      </c>
      <c r="S21" s="256"/>
    </row>
    <row r="22" spans="1:19" ht="24" customHeight="1">
      <c r="A22" s="15" t="s">
        <v>211</v>
      </c>
      <c r="B22" s="255">
        <v>1258</v>
      </c>
      <c r="C22" s="255">
        <v>3350</v>
      </c>
      <c r="D22" s="255">
        <v>5309</v>
      </c>
      <c r="E22" s="255">
        <v>6196</v>
      </c>
      <c r="F22" s="255">
        <v>5011</v>
      </c>
      <c r="G22" s="255">
        <v>11520</v>
      </c>
      <c r="H22" s="255">
        <v>2751</v>
      </c>
      <c r="I22" s="255">
        <v>7263</v>
      </c>
      <c r="J22" s="255">
        <v>1197</v>
      </c>
      <c r="K22" s="255">
        <v>37303</v>
      </c>
      <c r="L22" s="255">
        <v>372</v>
      </c>
      <c r="M22" s="255">
        <v>47837</v>
      </c>
      <c r="N22" s="255">
        <v>752</v>
      </c>
      <c r="O22" s="255">
        <v>157</v>
      </c>
      <c r="P22" s="255">
        <v>7803</v>
      </c>
      <c r="Q22" s="255">
        <v>0</v>
      </c>
      <c r="R22" s="255">
        <v>138079</v>
      </c>
      <c r="S22" s="256"/>
    </row>
    <row r="23" spans="1:19" ht="24" customHeight="1">
      <c r="A23" s="15" t="s">
        <v>261</v>
      </c>
      <c r="B23" s="255">
        <v>618</v>
      </c>
      <c r="C23" s="255">
        <v>1692</v>
      </c>
      <c r="D23" s="255">
        <v>2633</v>
      </c>
      <c r="E23" s="255">
        <v>2965</v>
      </c>
      <c r="F23" s="255">
        <v>2652</v>
      </c>
      <c r="G23" s="255">
        <v>6342</v>
      </c>
      <c r="H23" s="255">
        <v>1802</v>
      </c>
      <c r="I23" s="255">
        <v>4925</v>
      </c>
      <c r="J23" s="255">
        <v>256</v>
      </c>
      <c r="K23" s="255">
        <v>14582</v>
      </c>
      <c r="L23" s="255">
        <v>0</v>
      </c>
      <c r="M23" s="255">
        <v>28305</v>
      </c>
      <c r="N23" s="255">
        <v>321</v>
      </c>
      <c r="O23" s="255">
        <v>5</v>
      </c>
      <c r="P23" s="255">
        <v>6244</v>
      </c>
      <c r="Q23" s="255"/>
      <c r="R23" s="255">
        <v>73342</v>
      </c>
      <c r="S23" s="256"/>
    </row>
    <row r="24" spans="1:19" ht="24" customHeight="1">
      <c r="A24" s="15" t="s">
        <v>430</v>
      </c>
      <c r="B24" s="255">
        <v>439</v>
      </c>
      <c r="C24" s="255">
        <v>590</v>
      </c>
      <c r="D24" s="255">
        <v>563</v>
      </c>
      <c r="E24" s="255">
        <v>1374</v>
      </c>
      <c r="F24" s="255">
        <v>1172</v>
      </c>
      <c r="G24" s="255">
        <v>2474</v>
      </c>
      <c r="H24" s="255">
        <v>544</v>
      </c>
      <c r="I24" s="255">
        <v>2749</v>
      </c>
      <c r="J24" s="255">
        <v>129</v>
      </c>
      <c r="K24" s="255">
        <v>332</v>
      </c>
      <c r="L24" s="255">
        <v>113</v>
      </c>
      <c r="M24" s="255">
        <v>33498</v>
      </c>
      <c r="N24" s="255">
        <v>0</v>
      </c>
      <c r="O24" s="255">
        <v>0</v>
      </c>
      <c r="P24" s="255">
        <v>0</v>
      </c>
      <c r="Q24" s="255">
        <v>0</v>
      </c>
      <c r="R24" s="255">
        <v>43977</v>
      </c>
      <c r="S24" s="256"/>
    </row>
    <row r="25" spans="1:19" ht="24" customHeight="1">
      <c r="A25" s="64" t="s">
        <v>212</v>
      </c>
      <c r="B25" s="341">
        <v>1811</v>
      </c>
      <c r="C25" s="341">
        <v>4099</v>
      </c>
      <c r="D25" s="341">
        <v>6510</v>
      </c>
      <c r="E25" s="341">
        <v>8024</v>
      </c>
      <c r="F25" s="341">
        <v>8101</v>
      </c>
      <c r="G25" s="341">
        <v>15125</v>
      </c>
      <c r="H25" s="341">
        <v>3989</v>
      </c>
      <c r="I25" s="341">
        <v>22485</v>
      </c>
      <c r="J25" s="341">
        <v>1060</v>
      </c>
      <c r="K25" s="341">
        <v>60768</v>
      </c>
      <c r="L25" s="341" t="s">
        <v>597</v>
      </c>
      <c r="M25" s="341">
        <v>86247</v>
      </c>
      <c r="N25" s="341">
        <v>1966</v>
      </c>
      <c r="O25" s="341" t="s">
        <v>148</v>
      </c>
      <c r="P25" s="341">
        <v>11833</v>
      </c>
      <c r="Q25" s="341" t="s">
        <v>148</v>
      </c>
      <c r="R25" s="341">
        <v>232018</v>
      </c>
      <c r="S25" s="342"/>
    </row>
    <row r="26" spans="1:19" ht="24" customHeight="1">
      <c r="A26" s="63" t="s">
        <v>213</v>
      </c>
      <c r="B26" s="370">
        <v>1190</v>
      </c>
      <c r="C26" s="370">
        <v>3707</v>
      </c>
      <c r="D26" s="370">
        <v>6598</v>
      </c>
      <c r="E26" s="370">
        <v>6704</v>
      </c>
      <c r="F26" s="370">
        <v>6159</v>
      </c>
      <c r="G26" s="370">
        <v>9836</v>
      </c>
      <c r="H26" s="370">
        <v>2391</v>
      </c>
      <c r="I26" s="370">
        <v>7359</v>
      </c>
      <c r="J26" s="370">
        <v>835</v>
      </c>
      <c r="K26" s="370">
        <v>46567</v>
      </c>
      <c r="L26" s="370">
        <v>97</v>
      </c>
      <c r="M26" s="370">
        <v>60130</v>
      </c>
      <c r="N26" s="370">
        <v>867</v>
      </c>
      <c r="O26" s="370">
        <v>251</v>
      </c>
      <c r="P26" s="370">
        <v>5837</v>
      </c>
      <c r="Q26" s="370">
        <v>263</v>
      </c>
      <c r="R26" s="370">
        <v>158791</v>
      </c>
      <c r="S26" s="410"/>
    </row>
    <row r="27" spans="1:19" ht="24" customHeight="1">
      <c r="A27" s="15" t="s">
        <v>214</v>
      </c>
      <c r="B27" s="255">
        <v>1146</v>
      </c>
      <c r="C27" s="255">
        <v>3690</v>
      </c>
      <c r="D27" s="255">
        <v>5015</v>
      </c>
      <c r="E27" s="255">
        <v>7572</v>
      </c>
      <c r="F27" s="255">
        <v>5999</v>
      </c>
      <c r="G27" s="255">
        <v>10345</v>
      </c>
      <c r="H27" s="255">
        <v>2950</v>
      </c>
      <c r="I27" s="255">
        <v>7498</v>
      </c>
      <c r="J27" s="255">
        <v>894</v>
      </c>
      <c r="K27" s="255">
        <v>71455</v>
      </c>
      <c r="L27" s="255">
        <v>878</v>
      </c>
      <c r="M27" s="255">
        <v>67135</v>
      </c>
      <c r="N27" s="255">
        <v>1517</v>
      </c>
      <c r="O27" s="255">
        <v>0</v>
      </c>
      <c r="P27" s="255">
        <v>7148</v>
      </c>
      <c r="Q27" s="255">
        <v>0</v>
      </c>
      <c r="R27" s="255">
        <v>193242</v>
      </c>
      <c r="S27" s="256"/>
    </row>
    <row r="28" spans="1:19" ht="24" customHeight="1">
      <c r="A28" s="15" t="s">
        <v>215</v>
      </c>
      <c r="B28" s="255">
        <v>31</v>
      </c>
      <c r="C28" s="255">
        <v>136</v>
      </c>
      <c r="D28" s="255">
        <v>201</v>
      </c>
      <c r="E28" s="255">
        <v>214</v>
      </c>
      <c r="F28" s="255">
        <v>227</v>
      </c>
      <c r="G28" s="255">
        <v>777</v>
      </c>
      <c r="H28" s="255">
        <v>152</v>
      </c>
      <c r="I28" s="255">
        <v>361</v>
      </c>
      <c r="J28" s="255">
        <v>17</v>
      </c>
      <c r="K28" s="255">
        <v>2867</v>
      </c>
      <c r="L28" s="255">
        <v>97</v>
      </c>
      <c r="M28" s="255">
        <v>7141</v>
      </c>
      <c r="N28" s="255">
        <v>60</v>
      </c>
      <c r="O28" s="255">
        <v>0</v>
      </c>
      <c r="P28" s="255">
        <v>778</v>
      </c>
      <c r="Q28" s="255">
        <v>13</v>
      </c>
      <c r="R28" s="255">
        <v>13072</v>
      </c>
      <c r="S28" s="256"/>
    </row>
    <row r="29" spans="1:19" ht="24" customHeight="1">
      <c r="A29" s="15" t="s">
        <v>216</v>
      </c>
      <c r="B29" s="255">
        <v>1565</v>
      </c>
      <c r="C29" s="255">
        <v>4856</v>
      </c>
      <c r="D29" s="255">
        <v>6914</v>
      </c>
      <c r="E29" s="255">
        <v>8911</v>
      </c>
      <c r="F29" s="255">
        <v>6928</v>
      </c>
      <c r="G29" s="255">
        <v>13729</v>
      </c>
      <c r="H29" s="255">
        <v>3932</v>
      </c>
      <c r="I29" s="255">
        <v>12105</v>
      </c>
      <c r="J29" s="255">
        <v>1151</v>
      </c>
      <c r="K29" s="255">
        <v>60162</v>
      </c>
      <c r="L29" s="255">
        <v>404</v>
      </c>
      <c r="M29" s="255">
        <v>76375</v>
      </c>
      <c r="N29" s="255">
        <v>1470</v>
      </c>
      <c r="O29" s="255">
        <v>28</v>
      </c>
      <c r="P29" s="255">
        <v>15873</v>
      </c>
      <c r="Q29" s="255">
        <v>0</v>
      </c>
      <c r="R29" s="255">
        <v>214403</v>
      </c>
      <c r="S29" s="256"/>
    </row>
    <row r="30" spans="1:19" ht="24" customHeight="1">
      <c r="A30" s="64" t="s">
        <v>217</v>
      </c>
      <c r="B30" s="341">
        <v>1006</v>
      </c>
      <c r="C30" s="341">
        <v>2616</v>
      </c>
      <c r="D30" s="341">
        <v>4704</v>
      </c>
      <c r="E30" s="341">
        <v>6157</v>
      </c>
      <c r="F30" s="341">
        <v>5408</v>
      </c>
      <c r="G30" s="341">
        <v>11352</v>
      </c>
      <c r="H30" s="341">
        <v>3253</v>
      </c>
      <c r="I30" s="341">
        <v>4542</v>
      </c>
      <c r="J30" s="341">
        <v>667</v>
      </c>
      <c r="K30" s="341">
        <v>34298</v>
      </c>
      <c r="L30" s="341">
        <v>1330</v>
      </c>
      <c r="M30" s="341">
        <v>68986</v>
      </c>
      <c r="N30" s="341">
        <v>1549</v>
      </c>
      <c r="O30" s="341">
        <v>44</v>
      </c>
      <c r="P30" s="341">
        <v>4842</v>
      </c>
      <c r="Q30" s="341">
        <v>12234</v>
      </c>
      <c r="R30" s="341">
        <v>162988</v>
      </c>
      <c r="S30" s="342"/>
    </row>
    <row r="31" spans="1:19" ht="24" customHeight="1">
      <c r="A31" s="63" t="s">
        <v>218</v>
      </c>
      <c r="B31" s="311">
        <v>785</v>
      </c>
      <c r="C31" s="311">
        <v>1630</v>
      </c>
      <c r="D31" s="311">
        <v>3147</v>
      </c>
      <c r="E31" s="311">
        <v>3551</v>
      </c>
      <c r="F31" s="311">
        <v>3185</v>
      </c>
      <c r="G31" s="311">
        <v>5793</v>
      </c>
      <c r="H31" s="311">
        <v>1797</v>
      </c>
      <c r="I31" s="311">
        <v>3813</v>
      </c>
      <c r="J31" s="311">
        <v>311</v>
      </c>
      <c r="K31" s="311">
        <v>28336</v>
      </c>
      <c r="L31" s="311">
        <v>144</v>
      </c>
      <c r="M31" s="311">
        <v>21288</v>
      </c>
      <c r="N31" s="311">
        <v>427</v>
      </c>
      <c r="O31" s="311">
        <v>0</v>
      </c>
      <c r="P31" s="311">
        <v>4238</v>
      </c>
      <c r="Q31" s="311">
        <v>17</v>
      </c>
      <c r="R31" s="311">
        <v>78462</v>
      </c>
      <c r="S31" s="312"/>
    </row>
    <row r="32" spans="1:19" ht="24" customHeight="1">
      <c r="A32" s="15" t="s">
        <v>352</v>
      </c>
      <c r="B32" s="255">
        <v>442</v>
      </c>
      <c r="C32" s="255">
        <v>812</v>
      </c>
      <c r="D32" s="255">
        <v>1663</v>
      </c>
      <c r="E32" s="255">
        <v>2093</v>
      </c>
      <c r="F32" s="255">
        <v>1485</v>
      </c>
      <c r="G32" s="255">
        <v>4508</v>
      </c>
      <c r="H32" s="255">
        <v>1253</v>
      </c>
      <c r="I32" s="255">
        <v>2356</v>
      </c>
      <c r="J32" s="255">
        <v>172</v>
      </c>
      <c r="K32" s="255">
        <v>17457</v>
      </c>
      <c r="L32" s="255">
        <v>91</v>
      </c>
      <c r="M32" s="255">
        <v>21396</v>
      </c>
      <c r="N32" s="255">
        <v>425</v>
      </c>
      <c r="O32" s="255">
        <v>0</v>
      </c>
      <c r="P32" s="255">
        <v>4591</v>
      </c>
      <c r="Q32" s="255">
        <v>108</v>
      </c>
      <c r="R32" s="255">
        <v>58852</v>
      </c>
      <c r="S32" s="256"/>
    </row>
    <row r="33" spans="1:23" ht="24" customHeight="1">
      <c r="A33" s="15" t="s">
        <v>219</v>
      </c>
      <c r="B33" s="255">
        <v>1168</v>
      </c>
      <c r="C33" s="255">
        <v>3400</v>
      </c>
      <c r="D33" s="255">
        <v>5984</v>
      </c>
      <c r="E33" s="255">
        <v>4496</v>
      </c>
      <c r="F33" s="255">
        <v>4972</v>
      </c>
      <c r="G33" s="255">
        <v>12464</v>
      </c>
      <c r="H33" s="255">
        <v>2499</v>
      </c>
      <c r="I33" s="255">
        <v>53285</v>
      </c>
      <c r="J33" s="255">
        <v>508</v>
      </c>
      <c r="K33" s="255">
        <v>34456</v>
      </c>
      <c r="L33" s="255">
        <v>80</v>
      </c>
      <c r="M33" s="255">
        <v>46042</v>
      </c>
      <c r="N33" s="255">
        <v>523</v>
      </c>
      <c r="O33" s="255">
        <v>149</v>
      </c>
      <c r="P33" s="255">
        <v>5903</v>
      </c>
      <c r="Q33" s="255">
        <v>23</v>
      </c>
      <c r="R33" s="255">
        <v>175952</v>
      </c>
      <c r="S33" s="256"/>
    </row>
    <row r="34" spans="1:23" ht="24" customHeight="1">
      <c r="A34" s="15" t="s">
        <v>220</v>
      </c>
      <c r="B34" s="255">
        <v>623</v>
      </c>
      <c r="C34" s="255">
        <v>1530</v>
      </c>
      <c r="D34" s="255">
        <v>3441</v>
      </c>
      <c r="E34" s="255">
        <v>2976</v>
      </c>
      <c r="F34" s="255">
        <v>3136</v>
      </c>
      <c r="G34" s="255">
        <v>7140</v>
      </c>
      <c r="H34" s="255">
        <v>1410</v>
      </c>
      <c r="I34" s="255">
        <v>2984</v>
      </c>
      <c r="J34" s="255">
        <v>292</v>
      </c>
      <c r="K34" s="255">
        <v>25630</v>
      </c>
      <c r="L34" s="255">
        <v>21</v>
      </c>
      <c r="M34" s="255">
        <v>27979</v>
      </c>
      <c r="N34" s="255">
        <v>454</v>
      </c>
      <c r="O34" s="255">
        <v>44</v>
      </c>
      <c r="P34" s="255">
        <v>6119</v>
      </c>
      <c r="Q34" s="255">
        <v>21610</v>
      </c>
      <c r="R34" s="255">
        <v>105389</v>
      </c>
      <c r="S34" s="256"/>
    </row>
    <row r="35" spans="1:23" ht="24" customHeight="1">
      <c r="A35" s="64" t="s">
        <v>222</v>
      </c>
      <c r="B35" s="341">
        <v>819</v>
      </c>
      <c r="C35" s="341">
        <v>2681</v>
      </c>
      <c r="D35" s="341">
        <v>3995</v>
      </c>
      <c r="E35" s="341">
        <v>4736</v>
      </c>
      <c r="F35" s="341">
        <v>4892</v>
      </c>
      <c r="G35" s="341">
        <v>10648</v>
      </c>
      <c r="H35" s="341">
        <v>2401</v>
      </c>
      <c r="I35" s="341">
        <v>10150</v>
      </c>
      <c r="J35" s="341">
        <v>546</v>
      </c>
      <c r="K35" s="341">
        <v>21894</v>
      </c>
      <c r="L35" s="341">
        <v>58</v>
      </c>
      <c r="M35" s="341">
        <v>53645</v>
      </c>
      <c r="N35" s="341">
        <v>1041</v>
      </c>
      <c r="O35" s="341">
        <v>0</v>
      </c>
      <c r="P35" s="341">
        <v>8986</v>
      </c>
      <c r="Q35" s="341">
        <v>230</v>
      </c>
      <c r="R35" s="341">
        <v>126722</v>
      </c>
      <c r="S35" s="342"/>
    </row>
    <row r="36" spans="1:23" ht="24" customHeight="1">
      <c r="A36" s="63" t="s">
        <v>292</v>
      </c>
      <c r="B36" s="311">
        <v>29</v>
      </c>
      <c r="C36" s="311">
        <v>45</v>
      </c>
      <c r="D36" s="311">
        <v>153</v>
      </c>
      <c r="E36" s="311">
        <v>136</v>
      </c>
      <c r="F36" s="311">
        <v>248</v>
      </c>
      <c r="G36" s="311">
        <v>524</v>
      </c>
      <c r="H36" s="311">
        <v>132</v>
      </c>
      <c r="I36" s="311">
        <v>991</v>
      </c>
      <c r="J36" s="311">
        <v>31</v>
      </c>
      <c r="K36" s="311">
        <v>1384</v>
      </c>
      <c r="L36" s="311">
        <v>40</v>
      </c>
      <c r="M36" s="311">
        <v>2180</v>
      </c>
      <c r="N36" s="311">
        <v>32</v>
      </c>
      <c r="O36" s="311">
        <v>0</v>
      </c>
      <c r="P36" s="311">
        <v>150</v>
      </c>
      <c r="Q36" s="311">
        <v>0</v>
      </c>
      <c r="R36" s="311">
        <v>6075</v>
      </c>
      <c r="S36" s="312"/>
    </row>
    <row r="37" spans="1:23" ht="24" customHeight="1">
      <c r="A37" s="15" t="s">
        <v>224</v>
      </c>
      <c r="B37" s="255">
        <v>10</v>
      </c>
      <c r="C37" s="255">
        <v>44</v>
      </c>
      <c r="D37" s="255">
        <v>20</v>
      </c>
      <c r="E37" s="255">
        <v>42</v>
      </c>
      <c r="F37" s="255">
        <v>82</v>
      </c>
      <c r="G37" s="255">
        <v>174</v>
      </c>
      <c r="H37" s="255">
        <v>19</v>
      </c>
      <c r="I37" s="255">
        <v>99</v>
      </c>
      <c r="J37" s="255">
        <v>4</v>
      </c>
      <c r="K37" s="255">
        <v>1308</v>
      </c>
      <c r="L37" s="255"/>
      <c r="M37" s="255"/>
      <c r="N37" s="255"/>
      <c r="O37" s="255"/>
      <c r="P37" s="255"/>
      <c r="Q37" s="255"/>
      <c r="R37" s="255">
        <v>1802</v>
      </c>
      <c r="S37" s="256"/>
    </row>
    <row r="38" spans="1:23" ht="24" customHeight="1">
      <c r="A38" s="15" t="s">
        <v>228</v>
      </c>
      <c r="B38" s="255">
        <v>299</v>
      </c>
      <c r="C38" s="255">
        <v>811</v>
      </c>
      <c r="D38" s="255">
        <v>1073</v>
      </c>
      <c r="E38" s="255">
        <v>1163</v>
      </c>
      <c r="F38" s="255">
        <v>1092</v>
      </c>
      <c r="G38" s="255">
        <v>2251</v>
      </c>
      <c r="H38" s="255">
        <v>581</v>
      </c>
      <c r="I38" s="255">
        <v>10497</v>
      </c>
      <c r="J38" s="255">
        <v>150</v>
      </c>
      <c r="K38" s="255">
        <v>16628</v>
      </c>
      <c r="L38" s="255">
        <v>232</v>
      </c>
      <c r="M38" s="255">
        <v>31586</v>
      </c>
      <c r="N38" s="255">
        <v>266</v>
      </c>
      <c r="O38" s="255">
        <v>0</v>
      </c>
      <c r="P38" s="255">
        <v>2653</v>
      </c>
      <c r="Q38" s="255">
        <v>812</v>
      </c>
      <c r="R38" s="255">
        <v>70094</v>
      </c>
      <c r="S38" s="256"/>
    </row>
    <row r="39" spans="1:23" ht="24" customHeight="1">
      <c r="A39" s="395" t="s">
        <v>288</v>
      </c>
      <c r="B39" s="255">
        <v>1659</v>
      </c>
      <c r="C39" s="255">
        <v>4977</v>
      </c>
      <c r="D39" s="255">
        <v>6635</v>
      </c>
      <c r="E39" s="255">
        <v>7188</v>
      </c>
      <c r="F39" s="255">
        <v>7741</v>
      </c>
      <c r="G39" s="255">
        <v>3871</v>
      </c>
      <c r="H39" s="255">
        <v>553</v>
      </c>
      <c r="I39" s="255">
        <v>9400</v>
      </c>
      <c r="J39" s="255">
        <v>1106</v>
      </c>
      <c r="K39" s="255">
        <v>12161</v>
      </c>
      <c r="L39" s="255" t="s">
        <v>148</v>
      </c>
      <c r="M39" s="255">
        <v>40572</v>
      </c>
      <c r="N39" s="255" t="s">
        <v>148</v>
      </c>
      <c r="O39" s="255" t="s">
        <v>148</v>
      </c>
      <c r="P39" s="255">
        <v>4316</v>
      </c>
      <c r="Q39" s="255" t="s">
        <v>148</v>
      </c>
      <c r="R39" s="255">
        <v>100179</v>
      </c>
      <c r="S39" s="256"/>
    </row>
    <row r="40" spans="1:23" ht="24" customHeight="1">
      <c r="A40" s="15" t="s">
        <v>233</v>
      </c>
      <c r="B40" s="255">
        <v>96</v>
      </c>
      <c r="C40" s="255">
        <v>390</v>
      </c>
      <c r="D40" s="255">
        <v>567</v>
      </c>
      <c r="E40" s="255">
        <v>562</v>
      </c>
      <c r="F40" s="255">
        <v>490</v>
      </c>
      <c r="G40" s="255">
        <v>520</v>
      </c>
      <c r="H40" s="255">
        <v>121</v>
      </c>
      <c r="I40" s="255">
        <v>1541</v>
      </c>
      <c r="J40" s="255">
        <v>100</v>
      </c>
      <c r="K40" s="255">
        <v>9794</v>
      </c>
      <c r="L40" s="255">
        <v>194</v>
      </c>
      <c r="M40" s="255">
        <v>1699</v>
      </c>
      <c r="N40" s="255">
        <v>29</v>
      </c>
      <c r="O40" s="255">
        <v>10</v>
      </c>
      <c r="P40" s="255">
        <v>958</v>
      </c>
      <c r="Q40" s="255">
        <v>148</v>
      </c>
      <c r="R40" s="255">
        <v>17219</v>
      </c>
      <c r="S40" s="256"/>
    </row>
    <row r="41" spans="1:23" ht="24" customHeight="1">
      <c r="A41" s="63" t="s">
        <v>225</v>
      </c>
      <c r="B41" s="311">
        <v>1558</v>
      </c>
      <c r="C41" s="311">
        <v>3425</v>
      </c>
      <c r="D41" s="311">
        <v>4770</v>
      </c>
      <c r="E41" s="311">
        <v>7010</v>
      </c>
      <c r="F41" s="311">
        <v>6343</v>
      </c>
      <c r="G41" s="311">
        <v>13935</v>
      </c>
      <c r="H41" s="311">
        <v>2858</v>
      </c>
      <c r="I41" s="311">
        <v>5913</v>
      </c>
      <c r="J41" s="311">
        <v>869</v>
      </c>
      <c r="K41" s="311">
        <v>50937</v>
      </c>
      <c r="L41" s="311">
        <v>1181</v>
      </c>
      <c r="M41" s="311">
        <v>68288</v>
      </c>
      <c r="N41" s="311">
        <v>1623</v>
      </c>
      <c r="O41" s="311">
        <v>193</v>
      </c>
      <c r="P41" s="311">
        <v>10754</v>
      </c>
      <c r="Q41" s="311">
        <v>7416</v>
      </c>
      <c r="R41" s="311">
        <v>187073</v>
      </c>
      <c r="S41" s="312"/>
    </row>
    <row r="42" spans="1:23" ht="24" customHeight="1">
      <c r="A42" s="15" t="s">
        <v>226</v>
      </c>
      <c r="B42" s="255">
        <v>210</v>
      </c>
      <c r="C42" s="255">
        <v>419</v>
      </c>
      <c r="D42" s="255">
        <v>618</v>
      </c>
      <c r="E42" s="255">
        <v>909</v>
      </c>
      <c r="F42" s="255">
        <v>923</v>
      </c>
      <c r="G42" s="255">
        <v>1692</v>
      </c>
      <c r="H42" s="255">
        <v>300</v>
      </c>
      <c r="I42" s="255">
        <v>999</v>
      </c>
      <c r="J42" s="255">
        <v>127</v>
      </c>
      <c r="K42" s="255">
        <v>9386</v>
      </c>
      <c r="L42" s="255">
        <v>24</v>
      </c>
      <c r="M42" s="255">
        <v>16416</v>
      </c>
      <c r="N42" s="255">
        <v>348</v>
      </c>
      <c r="O42" s="255" t="s">
        <v>148</v>
      </c>
      <c r="P42" s="255">
        <v>1597</v>
      </c>
      <c r="Q42" s="255">
        <v>1393</v>
      </c>
      <c r="R42" s="255">
        <v>35361</v>
      </c>
      <c r="S42" s="256" t="s">
        <v>598</v>
      </c>
    </row>
    <row r="43" spans="1:23" ht="24" customHeight="1">
      <c r="A43" s="15" t="s">
        <v>229</v>
      </c>
      <c r="B43" s="255">
        <v>1024</v>
      </c>
      <c r="C43" s="255">
        <v>313</v>
      </c>
      <c r="D43" s="255">
        <v>1059</v>
      </c>
      <c r="E43" s="255">
        <v>1470</v>
      </c>
      <c r="F43" s="255">
        <v>668</v>
      </c>
      <c r="G43" s="255">
        <v>1120</v>
      </c>
      <c r="H43" s="255">
        <v>225</v>
      </c>
      <c r="I43" s="255">
        <v>1537</v>
      </c>
      <c r="J43" s="255">
        <v>66</v>
      </c>
      <c r="K43" s="255">
        <v>4459</v>
      </c>
      <c r="L43" s="255">
        <v>13</v>
      </c>
      <c r="M43" s="255">
        <v>15210</v>
      </c>
      <c r="N43" s="255">
        <v>126</v>
      </c>
      <c r="O43" s="255">
        <v>0</v>
      </c>
      <c r="P43" s="255">
        <v>1194</v>
      </c>
      <c r="Q43" s="255">
        <v>0</v>
      </c>
      <c r="R43" s="255">
        <v>28484</v>
      </c>
      <c r="S43" s="256"/>
    </row>
    <row r="44" spans="1:23" ht="24" customHeight="1">
      <c r="A44" s="15" t="s">
        <v>227</v>
      </c>
      <c r="B44" s="255">
        <v>796</v>
      </c>
      <c r="C44" s="255">
        <v>2212</v>
      </c>
      <c r="D44" s="255">
        <v>3613</v>
      </c>
      <c r="E44" s="255">
        <v>4306</v>
      </c>
      <c r="F44" s="255">
        <v>3213</v>
      </c>
      <c r="G44" s="255">
        <v>5512</v>
      </c>
      <c r="H44" s="255">
        <v>1688</v>
      </c>
      <c r="I44" s="255">
        <v>3440</v>
      </c>
      <c r="J44" s="255">
        <v>653</v>
      </c>
      <c r="K44" s="255">
        <v>19255</v>
      </c>
      <c r="L44" s="255">
        <v>369</v>
      </c>
      <c r="M44" s="255">
        <v>28348</v>
      </c>
      <c r="N44" s="255">
        <v>445</v>
      </c>
      <c r="O44" s="255">
        <v>271</v>
      </c>
      <c r="P44" s="255">
        <v>3313</v>
      </c>
      <c r="Q44" s="255">
        <v>3894</v>
      </c>
      <c r="R44" s="255">
        <v>81328</v>
      </c>
      <c r="S44" s="256"/>
    </row>
    <row r="45" spans="1:23" ht="24" customHeight="1" thickBot="1">
      <c r="A45" s="65" t="s">
        <v>230</v>
      </c>
      <c r="B45" s="471">
        <v>2425</v>
      </c>
      <c r="C45" s="471">
        <v>4833</v>
      </c>
      <c r="D45" s="471">
        <v>8325</v>
      </c>
      <c r="E45" s="471">
        <v>9024</v>
      </c>
      <c r="F45" s="471">
        <v>9207</v>
      </c>
      <c r="G45" s="471">
        <v>21370</v>
      </c>
      <c r="H45" s="471">
        <v>5320</v>
      </c>
      <c r="I45" s="471">
        <v>8627</v>
      </c>
      <c r="J45" s="471">
        <v>1132</v>
      </c>
      <c r="K45" s="471">
        <v>10805</v>
      </c>
      <c r="L45" s="471">
        <v>37</v>
      </c>
      <c r="M45" s="471">
        <v>57562</v>
      </c>
      <c r="N45" s="471">
        <v>1347</v>
      </c>
      <c r="O45" s="471">
        <v>0</v>
      </c>
      <c r="P45" s="471">
        <v>9792</v>
      </c>
      <c r="Q45" s="471">
        <v>33002</v>
      </c>
      <c r="R45" s="471">
        <v>182808</v>
      </c>
      <c r="S45" s="472"/>
    </row>
    <row r="46" spans="1:23" ht="24" customHeight="1" thickBot="1">
      <c r="A46" s="19" t="s">
        <v>158</v>
      </c>
      <c r="B46" s="49">
        <f>SUM(B5:B45)</f>
        <v>61383</v>
      </c>
      <c r="C46" s="49">
        <f t="shared" ref="C46:R46" si="0">SUM(C5:C45)</f>
        <v>146416</v>
      </c>
      <c r="D46" s="49">
        <f t="shared" si="0"/>
        <v>228399</v>
      </c>
      <c r="E46" s="49">
        <f t="shared" si="0"/>
        <v>287497</v>
      </c>
      <c r="F46" s="49">
        <f t="shared" si="0"/>
        <v>230622</v>
      </c>
      <c r="G46" s="49">
        <f t="shared" si="0"/>
        <v>468395</v>
      </c>
      <c r="H46" s="49">
        <f t="shared" si="0"/>
        <v>115703</v>
      </c>
      <c r="I46" s="49">
        <f t="shared" si="0"/>
        <v>371855</v>
      </c>
      <c r="J46" s="49">
        <f t="shared" si="0"/>
        <v>41283</v>
      </c>
      <c r="K46" s="49">
        <f t="shared" si="0"/>
        <v>1613978</v>
      </c>
      <c r="L46" s="49">
        <v>29642</v>
      </c>
      <c r="M46" s="49">
        <f t="shared" si="0"/>
        <v>2284679</v>
      </c>
      <c r="N46" s="49">
        <f t="shared" si="0"/>
        <v>41268</v>
      </c>
      <c r="O46" s="49">
        <f t="shared" si="0"/>
        <v>5098</v>
      </c>
      <c r="P46" s="49">
        <f t="shared" si="0"/>
        <v>347690</v>
      </c>
      <c r="Q46" s="49">
        <f t="shared" si="0"/>
        <v>207782</v>
      </c>
      <c r="R46" s="49">
        <f t="shared" si="0"/>
        <v>6475652</v>
      </c>
      <c r="S46" s="119"/>
    </row>
    <row r="47" spans="1:23" ht="24" customHeight="1">
      <c r="A47" s="457" t="s">
        <v>231</v>
      </c>
      <c r="B47" s="849">
        <v>9</v>
      </c>
      <c r="C47" s="849">
        <v>4</v>
      </c>
      <c r="D47" s="849">
        <v>28</v>
      </c>
      <c r="E47" s="849">
        <v>164</v>
      </c>
      <c r="F47" s="849">
        <v>17</v>
      </c>
      <c r="G47" s="849">
        <v>10</v>
      </c>
      <c r="H47" s="849">
        <v>24</v>
      </c>
      <c r="I47" s="849">
        <v>8</v>
      </c>
      <c r="J47" s="849">
        <v>0</v>
      </c>
      <c r="K47" s="849">
        <v>8</v>
      </c>
      <c r="L47" s="849">
        <v>15</v>
      </c>
      <c r="M47" s="849">
        <v>0</v>
      </c>
      <c r="N47" s="849">
        <v>0</v>
      </c>
      <c r="O47" s="849">
        <v>0</v>
      </c>
      <c r="P47" s="849">
        <v>92</v>
      </c>
      <c r="Q47" s="849">
        <v>1</v>
      </c>
      <c r="R47" s="849">
        <v>380</v>
      </c>
      <c r="S47" s="850"/>
    </row>
    <row r="48" spans="1:23" ht="24" customHeight="1">
      <c r="A48" s="15" t="s">
        <v>232</v>
      </c>
      <c r="B48" s="847">
        <v>140</v>
      </c>
      <c r="C48" s="847">
        <v>586</v>
      </c>
      <c r="D48" s="847">
        <v>820</v>
      </c>
      <c r="E48" s="847">
        <v>768</v>
      </c>
      <c r="F48" s="847">
        <v>991</v>
      </c>
      <c r="G48" s="847">
        <v>298</v>
      </c>
      <c r="H48" s="847">
        <v>187</v>
      </c>
      <c r="I48" s="847">
        <v>3998</v>
      </c>
      <c r="J48" s="847">
        <v>50</v>
      </c>
      <c r="K48" s="847">
        <v>23137</v>
      </c>
      <c r="L48" s="847"/>
      <c r="M48" s="847"/>
      <c r="N48" s="847"/>
      <c r="O48" s="847"/>
      <c r="P48" s="847">
        <v>5236</v>
      </c>
      <c r="Q48" s="847"/>
      <c r="R48" s="847">
        <v>36211</v>
      </c>
      <c r="S48" s="848"/>
      <c r="W48" s="137"/>
    </row>
    <row r="49" spans="1:19" ht="24" customHeight="1" thickBot="1">
      <c r="A49" s="65" t="s">
        <v>263</v>
      </c>
      <c r="B49" s="852">
        <v>4999</v>
      </c>
      <c r="C49" s="852">
        <v>7358</v>
      </c>
      <c r="D49" s="852">
        <v>13415</v>
      </c>
      <c r="E49" s="852">
        <v>21858</v>
      </c>
      <c r="F49" s="852">
        <v>13021</v>
      </c>
      <c r="G49" s="852">
        <v>11369</v>
      </c>
      <c r="H49" s="852">
        <v>5174</v>
      </c>
      <c r="I49" s="852">
        <v>12064</v>
      </c>
      <c r="J49" s="852">
        <v>2643</v>
      </c>
      <c r="K49" s="852">
        <v>24231</v>
      </c>
      <c r="L49" s="852">
        <v>5299</v>
      </c>
      <c r="M49" s="852">
        <v>45798</v>
      </c>
      <c r="N49" s="852" t="s">
        <v>148</v>
      </c>
      <c r="O49" s="852">
        <v>503</v>
      </c>
      <c r="P49" s="852" t="s">
        <v>148</v>
      </c>
      <c r="Q49" s="852">
        <v>5189</v>
      </c>
      <c r="R49" s="852">
        <v>172921</v>
      </c>
      <c r="S49" s="851"/>
    </row>
    <row r="50" spans="1:19" ht="24" customHeight="1" thickBot="1">
      <c r="A50" s="18" t="s">
        <v>158</v>
      </c>
      <c r="B50" s="47">
        <f>SUM(B47:B49)</f>
        <v>5148</v>
      </c>
      <c r="C50" s="47">
        <f t="shared" ref="C50:R50" si="1">SUM(C47:C49)</f>
        <v>7948</v>
      </c>
      <c r="D50" s="47">
        <f t="shared" si="1"/>
        <v>14263</v>
      </c>
      <c r="E50" s="47">
        <f t="shared" si="1"/>
        <v>22790</v>
      </c>
      <c r="F50" s="47">
        <f t="shared" si="1"/>
        <v>14029</v>
      </c>
      <c r="G50" s="47">
        <f t="shared" si="1"/>
        <v>11677</v>
      </c>
      <c r="H50" s="47">
        <f t="shared" si="1"/>
        <v>5385</v>
      </c>
      <c r="I50" s="47">
        <f t="shared" si="1"/>
        <v>16070</v>
      </c>
      <c r="J50" s="47">
        <f t="shared" si="1"/>
        <v>2693</v>
      </c>
      <c r="K50" s="47">
        <f t="shared" si="1"/>
        <v>47376</v>
      </c>
      <c r="L50" s="47">
        <f t="shared" si="1"/>
        <v>5314</v>
      </c>
      <c r="M50" s="47">
        <f t="shared" si="1"/>
        <v>45798</v>
      </c>
      <c r="N50" s="47">
        <f t="shared" si="1"/>
        <v>0</v>
      </c>
      <c r="O50" s="47">
        <f t="shared" si="1"/>
        <v>503</v>
      </c>
      <c r="P50" s="47">
        <f t="shared" si="1"/>
        <v>5328</v>
      </c>
      <c r="Q50" s="47">
        <f t="shared" si="1"/>
        <v>5190</v>
      </c>
      <c r="R50" s="47">
        <f t="shared" si="1"/>
        <v>209512</v>
      </c>
      <c r="S50" s="117"/>
    </row>
    <row r="51" spans="1:19" ht="24" customHeight="1" thickBot="1">
      <c r="A51" s="19" t="s">
        <v>11</v>
      </c>
      <c r="B51" s="49">
        <f>B46+B50</f>
        <v>66531</v>
      </c>
      <c r="C51" s="49">
        <f t="shared" ref="C51:R51" si="2">C46+C50</f>
        <v>154364</v>
      </c>
      <c r="D51" s="49">
        <f t="shared" si="2"/>
        <v>242662</v>
      </c>
      <c r="E51" s="49">
        <f t="shared" si="2"/>
        <v>310287</v>
      </c>
      <c r="F51" s="49">
        <f t="shared" si="2"/>
        <v>244651</v>
      </c>
      <c r="G51" s="49">
        <f t="shared" si="2"/>
        <v>480072</v>
      </c>
      <c r="H51" s="49">
        <f t="shared" si="2"/>
        <v>121088</v>
      </c>
      <c r="I51" s="49">
        <f t="shared" si="2"/>
        <v>387925</v>
      </c>
      <c r="J51" s="49">
        <f t="shared" si="2"/>
        <v>43976</v>
      </c>
      <c r="K51" s="49">
        <f t="shared" si="2"/>
        <v>1661354</v>
      </c>
      <c r="L51" s="49">
        <f t="shared" si="2"/>
        <v>34956</v>
      </c>
      <c r="M51" s="49">
        <f t="shared" si="2"/>
        <v>2330477</v>
      </c>
      <c r="N51" s="49">
        <f t="shared" si="2"/>
        <v>41268</v>
      </c>
      <c r="O51" s="49">
        <f t="shared" si="2"/>
        <v>5601</v>
      </c>
      <c r="P51" s="49">
        <f t="shared" si="2"/>
        <v>353018</v>
      </c>
      <c r="Q51" s="49">
        <f t="shared" si="2"/>
        <v>212972</v>
      </c>
      <c r="R51" s="49">
        <f t="shared" si="2"/>
        <v>6685164</v>
      </c>
      <c r="S51" s="119"/>
    </row>
  </sheetData>
  <mergeCells count="2">
    <mergeCell ref="B2:L2"/>
    <mergeCell ref="A2:A4"/>
  </mergeCells>
  <phoneticPr fontId="2"/>
  <pageMargins left="0.98425196850393704" right="0.98425196850393704" top="0.98425196850393704" bottom="0.78740157480314965" header="0.51181102362204722" footer="0.51181102362204722"/>
  <pageSetup paperSize="9" scale="63" firstPageNumber="40" fitToWidth="2" orientation="portrait" useFirstPageNumber="1" r:id="rId1"/>
  <headerFooter alignWithMargins="0">
    <oddFooter>&amp;C&amp;"ＭＳ 明朝,標準"&amp;18&amp;P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L51"/>
  <sheetViews>
    <sheetView view="pageBreakPreview" topLeftCell="D8" zoomScale="80" zoomScaleNormal="80" zoomScaleSheetLayoutView="80" workbookViewId="0">
      <selection activeCell="N23" sqref="N23"/>
    </sheetView>
  </sheetViews>
  <sheetFormatPr defaultColWidth="9" defaultRowHeight="13.5"/>
  <cols>
    <col min="1" max="1" width="10.875" style="56" customWidth="1"/>
    <col min="2" max="13" width="11.625" style="41" customWidth="1"/>
    <col min="14" max="14" width="50.25" style="41" bestFit="1" customWidth="1"/>
    <col min="15" max="16384" width="9" style="41"/>
  </cols>
  <sheetData>
    <row r="1" spans="1:220" ht="14.25">
      <c r="A1" s="695" t="s">
        <v>152</v>
      </c>
      <c r="N1" s="56" t="str">
        <f>貸出サービス概況!AA1</f>
        <v>令和２年度</v>
      </c>
    </row>
    <row r="2" spans="1:220" ht="14.1" customHeight="1">
      <c r="A2" s="915" t="s">
        <v>0</v>
      </c>
      <c r="B2" s="951" t="s">
        <v>506</v>
      </c>
      <c r="C2" s="952"/>
      <c r="D2" s="952"/>
      <c r="E2" s="952"/>
      <c r="F2" s="952"/>
      <c r="G2" s="952"/>
      <c r="H2" s="952"/>
      <c r="I2" s="952"/>
      <c r="J2" s="952"/>
      <c r="K2" s="42"/>
      <c r="L2" s="42"/>
      <c r="M2" s="42" t="s">
        <v>16</v>
      </c>
      <c r="N2" s="67"/>
      <c r="O2" s="74"/>
      <c r="P2" s="74"/>
      <c r="Q2" s="74"/>
      <c r="R2" s="74"/>
      <c r="S2" s="74"/>
      <c r="T2" s="74"/>
      <c r="U2" s="74"/>
      <c r="V2" s="74"/>
      <c r="W2" s="74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916"/>
      <c r="B3" s="951" t="s">
        <v>48</v>
      </c>
      <c r="C3" s="952"/>
      <c r="D3" s="953"/>
      <c r="E3" s="951" t="s">
        <v>49</v>
      </c>
      <c r="F3" s="952"/>
      <c r="G3" s="953"/>
      <c r="H3" s="951" t="s">
        <v>67</v>
      </c>
      <c r="I3" s="952"/>
      <c r="J3" s="953"/>
      <c r="K3" s="951" t="s">
        <v>68</v>
      </c>
      <c r="L3" s="952"/>
      <c r="M3" s="953"/>
      <c r="N3" s="80" t="s">
        <v>298</v>
      </c>
      <c r="O3" s="74"/>
      <c r="P3" s="74"/>
      <c r="Q3" s="74"/>
      <c r="R3" s="74"/>
      <c r="S3" s="74"/>
      <c r="T3" s="74"/>
      <c r="U3" s="74"/>
      <c r="V3" s="74"/>
      <c r="W3" s="74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938"/>
      <c r="B4" s="191" t="s">
        <v>53</v>
      </c>
      <c r="C4" s="191" t="s">
        <v>54</v>
      </c>
      <c r="D4" s="191" t="s">
        <v>55</v>
      </c>
      <c r="E4" s="192" t="s">
        <v>53</v>
      </c>
      <c r="F4" s="191" t="s">
        <v>54</v>
      </c>
      <c r="G4" s="191" t="s">
        <v>55</v>
      </c>
      <c r="H4" s="192" t="s">
        <v>53</v>
      </c>
      <c r="I4" s="191" t="s">
        <v>54</v>
      </c>
      <c r="J4" s="191" t="s">
        <v>55</v>
      </c>
      <c r="K4" s="192" t="s">
        <v>53</v>
      </c>
      <c r="L4" s="191" t="s">
        <v>54</v>
      </c>
      <c r="M4" s="193" t="s">
        <v>56</v>
      </c>
      <c r="N4" s="185"/>
      <c r="O4" s="74"/>
      <c r="P4" s="74"/>
      <c r="Q4" s="74"/>
      <c r="R4" s="74"/>
      <c r="S4" s="74"/>
      <c r="T4" s="74"/>
      <c r="U4" s="74"/>
      <c r="V4" s="74"/>
      <c r="W4" s="74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1" customHeight="1">
      <c r="A5" s="63" t="s">
        <v>276</v>
      </c>
      <c r="B5" s="313" t="s">
        <v>148</v>
      </c>
      <c r="C5" s="313" t="s">
        <v>148</v>
      </c>
      <c r="D5" s="313">
        <v>256341</v>
      </c>
      <c r="E5" s="313" t="s">
        <v>148</v>
      </c>
      <c r="F5" s="313" t="s">
        <v>148</v>
      </c>
      <c r="G5" s="313">
        <v>7021</v>
      </c>
      <c r="H5" s="313" t="s">
        <v>148</v>
      </c>
      <c r="I5" s="313" t="s">
        <v>148</v>
      </c>
      <c r="J5" s="313">
        <v>19367</v>
      </c>
      <c r="K5" s="313" t="s">
        <v>148</v>
      </c>
      <c r="L5" s="313" t="s">
        <v>148</v>
      </c>
      <c r="M5" s="313">
        <v>282729</v>
      </c>
      <c r="N5" s="314"/>
    </row>
    <row r="6" spans="1:220" ht="21" customHeight="1">
      <c r="A6" s="15" t="s">
        <v>268</v>
      </c>
      <c r="B6" s="257" t="s">
        <v>148</v>
      </c>
      <c r="C6" s="257" t="s">
        <v>148</v>
      </c>
      <c r="D6" s="257">
        <v>70694</v>
      </c>
      <c r="E6" s="257" t="s">
        <v>148</v>
      </c>
      <c r="F6" s="257" t="s">
        <v>148</v>
      </c>
      <c r="G6" s="257">
        <v>3446</v>
      </c>
      <c r="H6" s="257" t="s">
        <v>148</v>
      </c>
      <c r="I6" s="257" t="s">
        <v>148</v>
      </c>
      <c r="J6" s="257">
        <v>48938</v>
      </c>
      <c r="K6" s="257" t="s">
        <v>148</v>
      </c>
      <c r="L6" s="257" t="s">
        <v>148</v>
      </c>
      <c r="M6" s="257">
        <v>123078</v>
      </c>
      <c r="N6" s="258"/>
    </row>
    <row r="7" spans="1:220" ht="21" customHeight="1">
      <c r="A7" s="15" t="s">
        <v>270</v>
      </c>
      <c r="B7" s="257" t="s">
        <v>148</v>
      </c>
      <c r="C7" s="257" t="s">
        <v>148</v>
      </c>
      <c r="D7" s="257">
        <v>818727</v>
      </c>
      <c r="E7" s="257" t="s">
        <v>148</v>
      </c>
      <c r="F7" s="257" t="s">
        <v>148</v>
      </c>
      <c r="G7" s="257">
        <v>41451</v>
      </c>
      <c r="H7" s="257" t="s">
        <v>148</v>
      </c>
      <c r="I7" s="257" t="s">
        <v>148</v>
      </c>
      <c r="J7" s="257">
        <v>257459</v>
      </c>
      <c r="K7" s="257" t="s">
        <v>148</v>
      </c>
      <c r="L7" s="257" t="s">
        <v>148</v>
      </c>
      <c r="M7" s="257">
        <v>1117637</v>
      </c>
      <c r="N7" s="258"/>
    </row>
    <row r="8" spans="1:220" ht="21" customHeight="1">
      <c r="A8" s="15" t="s">
        <v>338</v>
      </c>
      <c r="B8" s="257" t="s">
        <v>148</v>
      </c>
      <c r="C8" s="257" t="s">
        <v>148</v>
      </c>
      <c r="D8" s="257">
        <v>816881</v>
      </c>
      <c r="E8" s="257" t="s">
        <v>148</v>
      </c>
      <c r="F8" s="257" t="s">
        <v>148</v>
      </c>
      <c r="G8" s="257">
        <v>52210</v>
      </c>
      <c r="H8" s="257" t="s">
        <v>148</v>
      </c>
      <c r="I8" s="257" t="s">
        <v>148</v>
      </c>
      <c r="J8" s="257">
        <v>104595</v>
      </c>
      <c r="K8" s="257" t="s">
        <v>148</v>
      </c>
      <c r="L8" s="257" t="s">
        <v>148</v>
      </c>
      <c r="M8" s="257">
        <v>973686</v>
      </c>
      <c r="N8" s="616"/>
    </row>
    <row r="9" spans="1:220" ht="21" customHeight="1">
      <c r="A9" s="15" t="s">
        <v>339</v>
      </c>
      <c r="B9" s="257" t="s">
        <v>148</v>
      </c>
      <c r="C9" s="257" t="s">
        <v>148</v>
      </c>
      <c r="D9" s="257">
        <v>46844</v>
      </c>
      <c r="E9" s="257" t="s">
        <v>148</v>
      </c>
      <c r="F9" s="257" t="s">
        <v>148</v>
      </c>
      <c r="G9" s="257">
        <v>1864</v>
      </c>
      <c r="H9" s="257" t="s">
        <v>148</v>
      </c>
      <c r="I9" s="257" t="s">
        <v>148</v>
      </c>
      <c r="J9" s="257">
        <v>10557</v>
      </c>
      <c r="K9" s="257" t="s">
        <v>148</v>
      </c>
      <c r="L9" s="257" t="s">
        <v>148</v>
      </c>
      <c r="M9" s="257">
        <v>59265</v>
      </c>
      <c r="N9" s="899" t="s">
        <v>536</v>
      </c>
    </row>
    <row r="10" spans="1:220" ht="21" customHeight="1">
      <c r="A10" s="63" t="s">
        <v>143</v>
      </c>
      <c r="B10" s="313" t="s">
        <v>148</v>
      </c>
      <c r="C10" s="313" t="s">
        <v>148</v>
      </c>
      <c r="D10" s="313">
        <v>136497</v>
      </c>
      <c r="E10" s="313" t="s">
        <v>148</v>
      </c>
      <c r="F10" s="313" t="s">
        <v>148</v>
      </c>
      <c r="G10" s="313">
        <v>5536</v>
      </c>
      <c r="H10" s="313" t="s">
        <v>148</v>
      </c>
      <c r="I10" s="313" t="s">
        <v>148</v>
      </c>
      <c r="J10" s="313">
        <v>24755</v>
      </c>
      <c r="K10" s="313" t="s">
        <v>148</v>
      </c>
      <c r="L10" s="313" t="s">
        <v>148</v>
      </c>
      <c r="M10" s="313">
        <v>166788</v>
      </c>
      <c r="N10" s="616" t="s">
        <v>536</v>
      </c>
    </row>
    <row r="11" spans="1:220" ht="21" customHeight="1">
      <c r="A11" s="15" t="s">
        <v>144</v>
      </c>
      <c r="B11" s="257" t="s">
        <v>148</v>
      </c>
      <c r="C11" s="257" t="s">
        <v>148</v>
      </c>
      <c r="D11" s="257">
        <v>68892</v>
      </c>
      <c r="E11" s="257" t="s">
        <v>148</v>
      </c>
      <c r="F11" s="257" t="s">
        <v>148</v>
      </c>
      <c r="G11" s="257">
        <v>2504</v>
      </c>
      <c r="H11" s="257" t="s">
        <v>148</v>
      </c>
      <c r="I11" s="257" t="s">
        <v>148</v>
      </c>
      <c r="J11" s="257">
        <v>11886</v>
      </c>
      <c r="K11" s="257" t="s">
        <v>148</v>
      </c>
      <c r="L11" s="257" t="s">
        <v>148</v>
      </c>
      <c r="M11" s="257">
        <v>83282</v>
      </c>
      <c r="N11" s="616" t="s">
        <v>536</v>
      </c>
    </row>
    <row r="12" spans="1:220" ht="21" customHeight="1">
      <c r="A12" s="15" t="s">
        <v>147</v>
      </c>
      <c r="B12" s="257" t="s">
        <v>148</v>
      </c>
      <c r="C12" s="257" t="s">
        <v>148</v>
      </c>
      <c r="D12" s="257">
        <v>38820</v>
      </c>
      <c r="E12" s="257" t="s">
        <v>148</v>
      </c>
      <c r="F12" s="257" t="s">
        <v>148</v>
      </c>
      <c r="G12" s="257">
        <v>2618</v>
      </c>
      <c r="H12" s="257" t="s">
        <v>148</v>
      </c>
      <c r="I12" s="257" t="s">
        <v>148</v>
      </c>
      <c r="J12" s="257">
        <v>5628</v>
      </c>
      <c r="K12" s="257" t="s">
        <v>148</v>
      </c>
      <c r="L12" s="257" t="s">
        <v>148</v>
      </c>
      <c r="M12" s="257">
        <v>47066</v>
      </c>
      <c r="N12" s="616" t="s">
        <v>536</v>
      </c>
    </row>
    <row r="13" spans="1:220" ht="21" customHeight="1">
      <c r="A13" s="15" t="s">
        <v>223</v>
      </c>
      <c r="B13" s="257" t="s">
        <v>148</v>
      </c>
      <c r="C13" s="257" t="s">
        <v>148</v>
      </c>
      <c r="D13" s="451">
        <v>45555</v>
      </c>
      <c r="E13" s="257" t="s">
        <v>148</v>
      </c>
      <c r="F13" s="257" t="s">
        <v>148</v>
      </c>
      <c r="G13" s="451">
        <v>3560</v>
      </c>
      <c r="H13" s="257" t="s">
        <v>148</v>
      </c>
      <c r="I13" s="257" t="s">
        <v>148</v>
      </c>
      <c r="J13" s="451">
        <v>14771</v>
      </c>
      <c r="K13" s="257" t="s">
        <v>148</v>
      </c>
      <c r="L13" s="257" t="s">
        <v>148</v>
      </c>
      <c r="M13" s="451">
        <v>63886</v>
      </c>
      <c r="N13" s="616" t="s">
        <v>536</v>
      </c>
    </row>
    <row r="14" spans="1:220" ht="21" customHeight="1">
      <c r="A14" s="64" t="s">
        <v>145</v>
      </c>
      <c r="B14" s="343">
        <v>69953</v>
      </c>
      <c r="C14" s="343">
        <v>106100</v>
      </c>
      <c r="D14" s="343">
        <v>176053</v>
      </c>
      <c r="E14" s="343">
        <v>1641</v>
      </c>
      <c r="F14" s="343">
        <v>2066</v>
      </c>
      <c r="G14" s="343">
        <v>3707</v>
      </c>
      <c r="H14" s="343">
        <v>9598</v>
      </c>
      <c r="I14" s="343">
        <v>15186</v>
      </c>
      <c r="J14" s="343">
        <v>24784</v>
      </c>
      <c r="K14" s="343">
        <v>81192</v>
      </c>
      <c r="L14" s="343">
        <v>123352</v>
      </c>
      <c r="M14" s="343">
        <v>204544</v>
      </c>
      <c r="N14" s="344"/>
    </row>
    <row r="15" spans="1:220" ht="21" customHeight="1">
      <c r="A15" s="63" t="s">
        <v>340</v>
      </c>
      <c r="B15" s="313">
        <v>9543</v>
      </c>
      <c r="C15" s="313">
        <v>28308</v>
      </c>
      <c r="D15" s="313">
        <v>37851</v>
      </c>
      <c r="E15" s="313">
        <v>298</v>
      </c>
      <c r="F15" s="313">
        <v>1333</v>
      </c>
      <c r="G15" s="313">
        <v>1631</v>
      </c>
      <c r="H15" s="313">
        <v>5491</v>
      </c>
      <c r="I15" s="313">
        <v>4507</v>
      </c>
      <c r="J15" s="313">
        <v>9998</v>
      </c>
      <c r="K15" s="313">
        <v>15332</v>
      </c>
      <c r="L15" s="313">
        <v>34148</v>
      </c>
      <c r="M15" s="313">
        <v>49480</v>
      </c>
      <c r="N15" s="314"/>
    </row>
    <row r="16" spans="1:220" ht="21" customHeight="1">
      <c r="A16" s="15" t="s">
        <v>341</v>
      </c>
      <c r="B16" s="257">
        <v>57884</v>
      </c>
      <c r="C16" s="257">
        <v>87781</v>
      </c>
      <c r="D16" s="257">
        <v>145665</v>
      </c>
      <c r="E16" s="257">
        <v>3183</v>
      </c>
      <c r="F16" s="257">
        <v>4021</v>
      </c>
      <c r="G16" s="257">
        <v>7204</v>
      </c>
      <c r="H16" s="257">
        <v>19465</v>
      </c>
      <c r="I16" s="257">
        <v>20247</v>
      </c>
      <c r="J16" s="257">
        <v>39712</v>
      </c>
      <c r="K16" s="257">
        <v>80532</v>
      </c>
      <c r="L16" s="257">
        <v>112049</v>
      </c>
      <c r="M16" s="257">
        <v>192581</v>
      </c>
      <c r="N16" s="258"/>
    </row>
    <row r="17" spans="1:18" ht="21" customHeight="1">
      <c r="A17" s="15" t="s">
        <v>235</v>
      </c>
      <c r="B17" s="257">
        <v>13701</v>
      </c>
      <c r="C17" s="257">
        <v>26177</v>
      </c>
      <c r="D17" s="257">
        <v>39878</v>
      </c>
      <c r="E17" s="257">
        <v>1364</v>
      </c>
      <c r="F17" s="257">
        <v>1577</v>
      </c>
      <c r="G17" s="257">
        <v>2941</v>
      </c>
      <c r="H17" s="257">
        <v>8082</v>
      </c>
      <c r="I17" s="257">
        <v>10036</v>
      </c>
      <c r="J17" s="257">
        <v>18118</v>
      </c>
      <c r="K17" s="257">
        <v>23147</v>
      </c>
      <c r="L17" s="257">
        <v>37790</v>
      </c>
      <c r="M17" s="257">
        <v>60937</v>
      </c>
      <c r="N17" s="258"/>
    </row>
    <row r="18" spans="1:18" ht="21" customHeight="1">
      <c r="A18" s="15" t="s">
        <v>342</v>
      </c>
      <c r="B18" s="257">
        <v>23849</v>
      </c>
      <c r="C18" s="257">
        <v>45581</v>
      </c>
      <c r="D18" s="257">
        <v>69430</v>
      </c>
      <c r="E18" s="257">
        <v>1064</v>
      </c>
      <c r="F18" s="257">
        <v>1785</v>
      </c>
      <c r="G18" s="257">
        <v>2849</v>
      </c>
      <c r="H18" s="257">
        <v>10829</v>
      </c>
      <c r="I18" s="257">
        <v>12948</v>
      </c>
      <c r="J18" s="257">
        <v>23777</v>
      </c>
      <c r="K18" s="257">
        <v>35742</v>
      </c>
      <c r="L18" s="257">
        <v>60314</v>
      </c>
      <c r="M18" s="257">
        <v>96056</v>
      </c>
      <c r="N18" s="258"/>
    </row>
    <row r="19" spans="1:18" ht="21" customHeight="1">
      <c r="A19" s="64" t="s">
        <v>234</v>
      </c>
      <c r="B19" s="343">
        <v>23407</v>
      </c>
      <c r="C19" s="343">
        <v>35974</v>
      </c>
      <c r="D19" s="343">
        <v>59381</v>
      </c>
      <c r="E19" s="343">
        <v>927</v>
      </c>
      <c r="F19" s="343">
        <v>1684</v>
      </c>
      <c r="G19" s="343">
        <v>2611</v>
      </c>
      <c r="H19" s="343">
        <v>6467</v>
      </c>
      <c r="I19" s="343">
        <v>8018</v>
      </c>
      <c r="J19" s="343">
        <v>14485</v>
      </c>
      <c r="K19" s="343">
        <v>30801</v>
      </c>
      <c r="L19" s="343">
        <v>45676</v>
      </c>
      <c r="M19" s="343">
        <v>76477</v>
      </c>
      <c r="N19" s="344"/>
    </row>
    <row r="20" spans="1:18" ht="21" customHeight="1">
      <c r="A20" s="63" t="s">
        <v>343</v>
      </c>
      <c r="B20" s="372">
        <v>99678</v>
      </c>
      <c r="C20" s="372">
        <v>140076</v>
      </c>
      <c r="D20" s="372">
        <v>239754</v>
      </c>
      <c r="E20" s="372">
        <v>7130</v>
      </c>
      <c r="F20" s="372">
        <v>12149</v>
      </c>
      <c r="G20" s="372">
        <v>19279</v>
      </c>
      <c r="H20" s="372">
        <v>28144</v>
      </c>
      <c r="I20" s="372">
        <v>30579</v>
      </c>
      <c r="J20" s="372">
        <v>58723</v>
      </c>
      <c r="K20" s="372">
        <v>134952</v>
      </c>
      <c r="L20" s="372">
        <v>182804</v>
      </c>
      <c r="M20" s="372">
        <v>317756</v>
      </c>
      <c r="N20" s="373"/>
    </row>
    <row r="21" spans="1:18" ht="21" customHeight="1">
      <c r="A21" s="15" t="s">
        <v>209</v>
      </c>
      <c r="B21" s="257">
        <v>19493</v>
      </c>
      <c r="C21" s="257">
        <v>31528</v>
      </c>
      <c r="D21" s="257">
        <v>51021</v>
      </c>
      <c r="E21" s="257">
        <v>1090</v>
      </c>
      <c r="F21" s="257">
        <v>2540</v>
      </c>
      <c r="G21" s="257">
        <v>3630</v>
      </c>
      <c r="H21" s="257">
        <v>8524</v>
      </c>
      <c r="I21" s="257">
        <v>11517</v>
      </c>
      <c r="J21" s="257">
        <v>20041</v>
      </c>
      <c r="K21" s="257">
        <v>29107</v>
      </c>
      <c r="L21" s="257">
        <v>45585</v>
      </c>
      <c r="M21" s="257">
        <v>74692</v>
      </c>
      <c r="N21" s="258"/>
    </row>
    <row r="22" spans="1:18" ht="21" customHeight="1">
      <c r="A22" s="15" t="s">
        <v>211</v>
      </c>
      <c r="B22" s="257">
        <v>41186</v>
      </c>
      <c r="C22" s="257">
        <v>59973</v>
      </c>
      <c r="D22" s="257">
        <v>101159</v>
      </c>
      <c r="E22" s="257">
        <v>4240</v>
      </c>
      <c r="F22" s="257">
        <v>5570</v>
      </c>
      <c r="G22" s="257">
        <v>9810</v>
      </c>
      <c r="H22" s="257">
        <v>12603</v>
      </c>
      <c r="I22" s="257">
        <v>14507</v>
      </c>
      <c r="J22" s="257">
        <v>27110</v>
      </c>
      <c r="K22" s="257">
        <v>58029</v>
      </c>
      <c r="L22" s="257">
        <v>80050</v>
      </c>
      <c r="M22" s="257">
        <v>138079</v>
      </c>
      <c r="N22" s="258"/>
    </row>
    <row r="23" spans="1:18" ht="21" customHeight="1">
      <c r="A23" s="15" t="s">
        <v>261</v>
      </c>
      <c r="B23" s="257">
        <v>19410</v>
      </c>
      <c r="C23" s="257">
        <v>33950</v>
      </c>
      <c r="D23" s="257">
        <v>53360</v>
      </c>
      <c r="E23" s="257">
        <v>1216</v>
      </c>
      <c r="F23" s="257">
        <v>1290</v>
      </c>
      <c r="G23" s="257">
        <v>2506</v>
      </c>
      <c r="H23" s="257">
        <v>8720</v>
      </c>
      <c r="I23" s="257">
        <v>8756</v>
      </c>
      <c r="J23" s="257">
        <v>17476</v>
      </c>
      <c r="K23" s="257">
        <v>29346</v>
      </c>
      <c r="L23" s="257">
        <v>43996</v>
      </c>
      <c r="M23" s="257">
        <v>73342</v>
      </c>
      <c r="N23" s="258"/>
    </row>
    <row r="24" spans="1:18" ht="21" customHeight="1">
      <c r="A24" s="15" t="s">
        <v>430</v>
      </c>
      <c r="B24" s="257">
        <v>8174</v>
      </c>
      <c r="C24" s="257">
        <v>19885</v>
      </c>
      <c r="D24" s="257">
        <v>28059</v>
      </c>
      <c r="E24" s="257">
        <v>495</v>
      </c>
      <c r="F24" s="257">
        <v>1141</v>
      </c>
      <c r="G24" s="257">
        <v>1636</v>
      </c>
      <c r="H24" s="257">
        <v>7068</v>
      </c>
      <c r="I24" s="257">
        <v>7214</v>
      </c>
      <c r="J24" s="257">
        <v>14282</v>
      </c>
      <c r="K24" s="257">
        <v>15737</v>
      </c>
      <c r="L24" s="257">
        <v>28240</v>
      </c>
      <c r="M24" s="257">
        <v>43977</v>
      </c>
      <c r="N24" s="258"/>
    </row>
    <row r="25" spans="1:18" ht="21" customHeight="1">
      <c r="A25" s="64" t="s">
        <v>212</v>
      </c>
      <c r="B25" s="343">
        <v>55773</v>
      </c>
      <c r="C25" s="343">
        <v>101011</v>
      </c>
      <c r="D25" s="343">
        <v>156784</v>
      </c>
      <c r="E25" s="343">
        <v>3308</v>
      </c>
      <c r="F25" s="343">
        <v>4907</v>
      </c>
      <c r="G25" s="343">
        <v>8215</v>
      </c>
      <c r="H25" s="343">
        <v>32448</v>
      </c>
      <c r="I25" s="343">
        <v>34571</v>
      </c>
      <c r="J25" s="343">
        <v>67019</v>
      </c>
      <c r="K25" s="343">
        <v>91529</v>
      </c>
      <c r="L25" s="343">
        <v>140489</v>
      </c>
      <c r="M25" s="343">
        <v>232018</v>
      </c>
      <c r="N25" s="344"/>
    </row>
    <row r="26" spans="1:18" ht="21" customHeight="1">
      <c r="A26" s="63" t="s">
        <v>213</v>
      </c>
      <c r="B26" s="372">
        <v>50680</v>
      </c>
      <c r="C26" s="372">
        <v>77279</v>
      </c>
      <c r="D26" s="372">
        <v>127959</v>
      </c>
      <c r="E26" s="372">
        <v>1151</v>
      </c>
      <c r="F26" s="372">
        <v>2890</v>
      </c>
      <c r="G26" s="372">
        <v>4041</v>
      </c>
      <c r="H26" s="372">
        <v>12499</v>
      </c>
      <c r="I26" s="372">
        <v>14292</v>
      </c>
      <c r="J26" s="372">
        <v>26791</v>
      </c>
      <c r="K26" s="372">
        <v>64330</v>
      </c>
      <c r="L26" s="372">
        <v>94461</v>
      </c>
      <c r="M26" s="372">
        <v>158791</v>
      </c>
      <c r="N26" s="373"/>
    </row>
    <row r="27" spans="1:18" ht="21" customHeight="1">
      <c r="A27" s="15" t="s">
        <v>214</v>
      </c>
      <c r="B27" s="257">
        <v>56294</v>
      </c>
      <c r="C27" s="257">
        <v>90103</v>
      </c>
      <c r="D27" s="257">
        <v>146397</v>
      </c>
      <c r="E27" s="257">
        <v>2909</v>
      </c>
      <c r="F27" s="257">
        <v>4679</v>
      </c>
      <c r="G27" s="257">
        <v>7588</v>
      </c>
      <c r="H27" s="257">
        <v>18517</v>
      </c>
      <c r="I27" s="257">
        <v>20740</v>
      </c>
      <c r="J27" s="257">
        <v>39257</v>
      </c>
      <c r="K27" s="257">
        <v>77720</v>
      </c>
      <c r="L27" s="257">
        <v>115522</v>
      </c>
      <c r="M27" s="257">
        <v>193242</v>
      </c>
      <c r="N27" s="258"/>
    </row>
    <row r="28" spans="1:18" ht="21" customHeight="1">
      <c r="A28" s="15" t="s">
        <v>215</v>
      </c>
      <c r="B28" s="257">
        <v>1982</v>
      </c>
      <c r="C28" s="257">
        <v>5491</v>
      </c>
      <c r="D28" s="257">
        <v>7473</v>
      </c>
      <c r="E28" s="257">
        <v>156</v>
      </c>
      <c r="F28" s="257">
        <v>199</v>
      </c>
      <c r="G28" s="257">
        <v>355</v>
      </c>
      <c r="H28" s="257">
        <v>2022</v>
      </c>
      <c r="I28" s="257">
        <v>3222</v>
      </c>
      <c r="J28" s="257">
        <v>5244</v>
      </c>
      <c r="K28" s="257">
        <v>4160</v>
      </c>
      <c r="L28" s="257">
        <v>8912</v>
      </c>
      <c r="M28" s="257">
        <v>13072</v>
      </c>
      <c r="N28" s="258"/>
      <c r="O28" s="523"/>
      <c r="P28" s="523"/>
      <c r="Q28" s="523"/>
      <c r="R28" s="523"/>
    </row>
    <row r="29" spans="1:18" ht="21" customHeight="1">
      <c r="A29" s="15" t="s">
        <v>216</v>
      </c>
      <c r="B29" s="257">
        <v>63681</v>
      </c>
      <c r="C29" s="257">
        <v>106165</v>
      </c>
      <c r="D29" s="257">
        <v>169846</v>
      </c>
      <c r="E29" s="257">
        <v>2883</v>
      </c>
      <c r="F29" s="257">
        <v>4923</v>
      </c>
      <c r="G29" s="257">
        <v>7806</v>
      </c>
      <c r="H29" s="257">
        <v>16797</v>
      </c>
      <c r="I29" s="257">
        <v>19954</v>
      </c>
      <c r="J29" s="257">
        <v>36751</v>
      </c>
      <c r="K29" s="257">
        <v>83361</v>
      </c>
      <c r="L29" s="257">
        <v>131042</v>
      </c>
      <c r="M29" s="257">
        <v>214403</v>
      </c>
      <c r="N29" s="258"/>
    </row>
    <row r="30" spans="1:18" ht="21" customHeight="1">
      <c r="A30" s="64" t="s">
        <v>217</v>
      </c>
      <c r="B30" s="343">
        <v>37462</v>
      </c>
      <c r="C30" s="343">
        <v>71944</v>
      </c>
      <c r="D30" s="343">
        <v>109406</v>
      </c>
      <c r="E30" s="343">
        <v>2698</v>
      </c>
      <c r="F30" s="343">
        <v>6268</v>
      </c>
      <c r="G30" s="343">
        <v>8966</v>
      </c>
      <c r="H30" s="343">
        <v>20813</v>
      </c>
      <c r="I30" s="343">
        <v>23803</v>
      </c>
      <c r="J30" s="343">
        <v>44616</v>
      </c>
      <c r="K30" s="343">
        <v>60973</v>
      </c>
      <c r="L30" s="343">
        <v>102015</v>
      </c>
      <c r="M30" s="343">
        <v>162988</v>
      </c>
      <c r="N30" s="344"/>
    </row>
    <row r="31" spans="1:18" ht="21" customHeight="1">
      <c r="A31" s="63" t="s">
        <v>218</v>
      </c>
      <c r="B31" s="313">
        <v>25253</v>
      </c>
      <c r="C31" s="313">
        <v>38040</v>
      </c>
      <c r="D31" s="313">
        <v>63293</v>
      </c>
      <c r="E31" s="313">
        <v>1294</v>
      </c>
      <c r="F31" s="313">
        <v>1385</v>
      </c>
      <c r="G31" s="313">
        <v>2679</v>
      </c>
      <c r="H31" s="313">
        <v>5844</v>
      </c>
      <c r="I31" s="313">
        <v>6646</v>
      </c>
      <c r="J31" s="313">
        <v>12490</v>
      </c>
      <c r="K31" s="313">
        <v>32391</v>
      </c>
      <c r="L31" s="313">
        <v>46071</v>
      </c>
      <c r="M31" s="313">
        <v>78462</v>
      </c>
      <c r="N31" s="314"/>
    </row>
    <row r="32" spans="1:18" ht="21" customHeight="1">
      <c r="A32" s="15" t="s">
        <v>344</v>
      </c>
      <c r="B32" s="257">
        <v>15898</v>
      </c>
      <c r="C32" s="257">
        <v>28425</v>
      </c>
      <c r="D32" s="257">
        <v>44323</v>
      </c>
      <c r="E32" s="257">
        <v>604</v>
      </c>
      <c r="F32" s="257">
        <v>945</v>
      </c>
      <c r="G32" s="257">
        <v>1549</v>
      </c>
      <c r="H32" s="257">
        <v>6165</v>
      </c>
      <c r="I32" s="257">
        <v>6815</v>
      </c>
      <c r="J32" s="257">
        <v>12980</v>
      </c>
      <c r="K32" s="257">
        <v>22667</v>
      </c>
      <c r="L32" s="257">
        <v>36185</v>
      </c>
      <c r="M32" s="257">
        <v>58852</v>
      </c>
      <c r="N32" s="258"/>
    </row>
    <row r="33" spans="1:15" ht="21" customHeight="1">
      <c r="A33" s="15" t="s">
        <v>219</v>
      </c>
      <c r="B33" s="257">
        <v>48359</v>
      </c>
      <c r="C33" s="257">
        <v>72656</v>
      </c>
      <c r="D33" s="257">
        <v>121015</v>
      </c>
      <c r="E33" s="257">
        <v>6352</v>
      </c>
      <c r="F33" s="257">
        <v>7557</v>
      </c>
      <c r="G33" s="257">
        <v>13909</v>
      </c>
      <c r="H33" s="257">
        <v>18683</v>
      </c>
      <c r="I33" s="257">
        <v>22345</v>
      </c>
      <c r="J33" s="257">
        <v>41028</v>
      </c>
      <c r="K33" s="257">
        <v>73394</v>
      </c>
      <c r="L33" s="257">
        <v>102558</v>
      </c>
      <c r="M33" s="257">
        <v>175952</v>
      </c>
      <c r="N33" s="258"/>
    </row>
    <row r="34" spans="1:15" ht="21" customHeight="1">
      <c r="A34" s="15" t="s">
        <v>220</v>
      </c>
      <c r="B34" s="257">
        <v>26858</v>
      </c>
      <c r="C34" s="257">
        <v>47320</v>
      </c>
      <c r="D34" s="257">
        <v>74178</v>
      </c>
      <c r="E34" s="257">
        <v>2441</v>
      </c>
      <c r="F34" s="257">
        <v>5731</v>
      </c>
      <c r="G34" s="257">
        <v>8172</v>
      </c>
      <c r="H34" s="257">
        <v>8860</v>
      </c>
      <c r="I34" s="257">
        <v>14179</v>
      </c>
      <c r="J34" s="257">
        <v>23039</v>
      </c>
      <c r="K34" s="257">
        <v>38159</v>
      </c>
      <c r="L34" s="257">
        <v>67230</v>
      </c>
      <c r="M34" s="257">
        <v>105389</v>
      </c>
      <c r="N34" s="258"/>
    </row>
    <row r="35" spans="1:15" ht="21" customHeight="1">
      <c r="A35" s="64" t="s">
        <v>222</v>
      </c>
      <c r="B35" s="343">
        <v>25730</v>
      </c>
      <c r="C35" s="343">
        <v>59551</v>
      </c>
      <c r="D35" s="343">
        <v>85281</v>
      </c>
      <c r="E35" s="343">
        <v>2072</v>
      </c>
      <c r="F35" s="343">
        <v>3962</v>
      </c>
      <c r="G35" s="343">
        <v>6034</v>
      </c>
      <c r="H35" s="343">
        <v>15852</v>
      </c>
      <c r="I35" s="343">
        <v>19555</v>
      </c>
      <c r="J35" s="343">
        <v>35407</v>
      </c>
      <c r="K35" s="343">
        <v>43654</v>
      </c>
      <c r="L35" s="343">
        <v>83068</v>
      </c>
      <c r="M35" s="343">
        <v>126722</v>
      </c>
      <c r="N35" s="344"/>
    </row>
    <row r="36" spans="1:15" ht="21" customHeight="1">
      <c r="A36" s="63" t="s">
        <v>292</v>
      </c>
      <c r="B36" s="313" t="s">
        <v>148</v>
      </c>
      <c r="C36" s="257" t="s">
        <v>148</v>
      </c>
      <c r="D36" s="313" t="s">
        <v>148</v>
      </c>
      <c r="E36" s="257" t="s">
        <v>148</v>
      </c>
      <c r="F36" s="257" t="s">
        <v>148</v>
      </c>
      <c r="G36" s="313" t="s">
        <v>148</v>
      </c>
      <c r="H36" s="257" t="s">
        <v>148</v>
      </c>
      <c r="I36" s="257" t="s">
        <v>148</v>
      </c>
      <c r="J36" s="257" t="s">
        <v>148</v>
      </c>
      <c r="K36" s="313" t="s">
        <v>148</v>
      </c>
      <c r="L36" s="257" t="s">
        <v>148</v>
      </c>
      <c r="M36" s="313">
        <v>6075</v>
      </c>
      <c r="N36" s="314"/>
    </row>
    <row r="37" spans="1:15" ht="21" customHeight="1">
      <c r="A37" s="15" t="s">
        <v>224</v>
      </c>
      <c r="B37" s="257">
        <v>326</v>
      </c>
      <c r="C37" s="257">
        <v>1053</v>
      </c>
      <c r="D37" s="257">
        <v>1379</v>
      </c>
      <c r="E37" s="257">
        <v>0</v>
      </c>
      <c r="F37" s="257">
        <v>58</v>
      </c>
      <c r="G37" s="257">
        <v>58</v>
      </c>
      <c r="H37" s="257">
        <v>148</v>
      </c>
      <c r="I37" s="257">
        <v>217</v>
      </c>
      <c r="J37" s="257">
        <v>365</v>
      </c>
      <c r="K37" s="257">
        <v>474</v>
      </c>
      <c r="L37" s="257">
        <v>1328</v>
      </c>
      <c r="M37" s="257">
        <v>1802</v>
      </c>
      <c r="N37" s="258"/>
    </row>
    <row r="38" spans="1:15" ht="21" customHeight="1">
      <c r="A38" s="15" t="s">
        <v>228</v>
      </c>
      <c r="B38" s="257">
        <v>12743</v>
      </c>
      <c r="C38" s="257">
        <v>32823</v>
      </c>
      <c r="D38" s="257">
        <v>45566</v>
      </c>
      <c r="E38" s="257">
        <v>1450</v>
      </c>
      <c r="F38" s="257">
        <v>2237</v>
      </c>
      <c r="G38" s="257">
        <v>3687</v>
      </c>
      <c r="H38" s="257">
        <v>9182</v>
      </c>
      <c r="I38" s="257">
        <v>11659</v>
      </c>
      <c r="J38" s="257">
        <v>20841</v>
      </c>
      <c r="K38" s="257">
        <v>23375</v>
      </c>
      <c r="L38" s="257">
        <v>46719</v>
      </c>
      <c r="M38" s="257">
        <v>70094</v>
      </c>
      <c r="N38" s="258"/>
      <c r="O38" s="62"/>
    </row>
    <row r="39" spans="1:15" ht="21" customHeight="1">
      <c r="A39" s="395" t="s">
        <v>288</v>
      </c>
      <c r="B39" s="257">
        <v>25370</v>
      </c>
      <c r="C39" s="257">
        <v>46110</v>
      </c>
      <c r="D39" s="257">
        <v>71480</v>
      </c>
      <c r="E39" s="257">
        <v>3032</v>
      </c>
      <c r="F39" s="257">
        <v>3700</v>
      </c>
      <c r="G39" s="257">
        <v>6732</v>
      </c>
      <c r="H39" s="257">
        <v>10339</v>
      </c>
      <c r="I39" s="257">
        <v>11628</v>
      </c>
      <c r="J39" s="257">
        <v>21967</v>
      </c>
      <c r="K39" s="257">
        <v>38741</v>
      </c>
      <c r="L39" s="257">
        <v>61438</v>
      </c>
      <c r="M39" s="257">
        <v>100179</v>
      </c>
      <c r="N39" s="258"/>
      <c r="O39" s="62"/>
    </row>
    <row r="40" spans="1:15" ht="21" customHeight="1">
      <c r="A40" s="15" t="s">
        <v>233</v>
      </c>
      <c r="B40" s="257">
        <v>6751</v>
      </c>
      <c r="C40" s="257">
        <v>9887</v>
      </c>
      <c r="D40" s="257">
        <v>16638</v>
      </c>
      <c r="E40" s="257">
        <v>25</v>
      </c>
      <c r="F40" s="257">
        <v>202</v>
      </c>
      <c r="G40" s="257">
        <v>227</v>
      </c>
      <c r="H40" s="257">
        <v>208</v>
      </c>
      <c r="I40" s="257">
        <v>146</v>
      </c>
      <c r="J40" s="257">
        <v>354</v>
      </c>
      <c r="K40" s="257">
        <v>6984</v>
      </c>
      <c r="L40" s="257">
        <v>10235</v>
      </c>
      <c r="M40" s="257">
        <v>17219</v>
      </c>
      <c r="N40" s="50"/>
      <c r="O40" s="513"/>
    </row>
    <row r="41" spans="1:15" ht="21" customHeight="1">
      <c r="A41" s="63" t="s">
        <v>225</v>
      </c>
      <c r="B41" s="313">
        <v>51414</v>
      </c>
      <c r="C41" s="313">
        <v>96768</v>
      </c>
      <c r="D41" s="313">
        <v>148182</v>
      </c>
      <c r="E41" s="313">
        <v>2639</v>
      </c>
      <c r="F41" s="313">
        <v>4752</v>
      </c>
      <c r="G41" s="313">
        <v>7391</v>
      </c>
      <c r="H41" s="313">
        <v>14883</v>
      </c>
      <c r="I41" s="313">
        <v>16617</v>
      </c>
      <c r="J41" s="313">
        <v>31500</v>
      </c>
      <c r="K41" s="313">
        <v>68936</v>
      </c>
      <c r="L41" s="313">
        <v>118137</v>
      </c>
      <c r="M41" s="313">
        <v>187073</v>
      </c>
      <c r="N41" s="314"/>
      <c r="O41" s="62"/>
    </row>
    <row r="42" spans="1:15" ht="21" customHeight="1">
      <c r="A42" s="15" t="s">
        <v>226</v>
      </c>
      <c r="B42" s="257">
        <v>8703</v>
      </c>
      <c r="C42" s="257">
        <v>15814</v>
      </c>
      <c r="D42" s="257">
        <v>24517</v>
      </c>
      <c r="E42" s="257">
        <v>329</v>
      </c>
      <c r="F42" s="257">
        <v>595</v>
      </c>
      <c r="G42" s="257">
        <v>924</v>
      </c>
      <c r="H42" s="257">
        <v>5226</v>
      </c>
      <c r="I42" s="257">
        <v>4694</v>
      </c>
      <c r="J42" s="257">
        <v>9920</v>
      </c>
      <c r="K42" s="257">
        <v>14258</v>
      </c>
      <c r="L42" s="257">
        <v>21103</v>
      </c>
      <c r="M42" s="257">
        <v>35361</v>
      </c>
      <c r="N42" s="258"/>
    </row>
    <row r="43" spans="1:15" ht="21" customHeight="1">
      <c r="A43" s="15" t="s">
        <v>229</v>
      </c>
      <c r="B43" s="257">
        <v>6798</v>
      </c>
      <c r="C43" s="257">
        <v>15621</v>
      </c>
      <c r="D43" s="257">
        <v>22419</v>
      </c>
      <c r="E43" s="257">
        <v>389</v>
      </c>
      <c r="F43" s="257">
        <v>663</v>
      </c>
      <c r="G43" s="257">
        <v>1052</v>
      </c>
      <c r="H43" s="257">
        <v>1956</v>
      </c>
      <c r="I43" s="257">
        <v>3057</v>
      </c>
      <c r="J43" s="257">
        <v>5013</v>
      </c>
      <c r="K43" s="257">
        <v>9143</v>
      </c>
      <c r="L43" s="257">
        <v>19341</v>
      </c>
      <c r="M43" s="257">
        <v>28484</v>
      </c>
      <c r="N43" s="258"/>
    </row>
    <row r="44" spans="1:15" ht="21" customHeight="1">
      <c r="A44" s="15" t="s">
        <v>227</v>
      </c>
      <c r="B44" s="257">
        <v>23457</v>
      </c>
      <c r="C44" s="257">
        <v>37481</v>
      </c>
      <c r="D44" s="257">
        <v>60938</v>
      </c>
      <c r="E44" s="257">
        <v>497</v>
      </c>
      <c r="F44" s="257">
        <v>502</v>
      </c>
      <c r="G44" s="257">
        <v>999</v>
      </c>
      <c r="H44" s="257">
        <v>10107</v>
      </c>
      <c r="I44" s="257">
        <v>9284</v>
      </c>
      <c r="J44" s="257">
        <v>19391</v>
      </c>
      <c r="K44" s="257">
        <v>34061</v>
      </c>
      <c r="L44" s="257">
        <v>47267</v>
      </c>
      <c r="M44" s="257">
        <v>81328</v>
      </c>
      <c r="N44" s="258"/>
    </row>
    <row r="45" spans="1:15" ht="21" customHeight="1" thickBot="1">
      <c r="A45" s="65" t="s">
        <v>230</v>
      </c>
      <c r="B45" s="473">
        <v>53455</v>
      </c>
      <c r="C45" s="473">
        <v>92759</v>
      </c>
      <c r="D45" s="473">
        <v>146214</v>
      </c>
      <c r="E45" s="473">
        <v>2952</v>
      </c>
      <c r="F45" s="473">
        <v>4569</v>
      </c>
      <c r="G45" s="473">
        <v>7521</v>
      </c>
      <c r="H45" s="473">
        <v>11989</v>
      </c>
      <c r="I45" s="473">
        <v>17084</v>
      </c>
      <c r="J45" s="473">
        <v>29073</v>
      </c>
      <c r="K45" s="473">
        <v>68396</v>
      </c>
      <c r="L45" s="473">
        <v>114412</v>
      </c>
      <c r="M45" s="473">
        <v>182808</v>
      </c>
      <c r="N45" s="474"/>
    </row>
    <row r="46" spans="1:15" ht="21" customHeight="1" thickBot="1">
      <c r="A46" s="19" t="s">
        <v>158</v>
      </c>
      <c r="B46" s="49">
        <f>SUM(B5:B45)</f>
        <v>983265</v>
      </c>
      <c r="C46" s="49">
        <f t="shared" ref="C46:M46" si="0">SUM(C5:C45)</f>
        <v>1661634</v>
      </c>
      <c r="D46" s="49">
        <f t="shared" si="0"/>
        <v>4944150</v>
      </c>
      <c r="E46" s="49">
        <f t="shared" si="0"/>
        <v>59829</v>
      </c>
      <c r="F46" s="49">
        <f t="shared" si="0"/>
        <v>95880</v>
      </c>
      <c r="G46" s="49">
        <f t="shared" si="0"/>
        <v>275919</v>
      </c>
      <c r="H46" s="49">
        <f t="shared" si="0"/>
        <v>347529</v>
      </c>
      <c r="I46" s="49">
        <f t="shared" si="0"/>
        <v>404023</v>
      </c>
      <c r="J46" s="49">
        <f t="shared" si="0"/>
        <v>1249508</v>
      </c>
      <c r="K46" s="49">
        <f t="shared" si="0"/>
        <v>1390623</v>
      </c>
      <c r="L46" s="49">
        <f t="shared" si="0"/>
        <v>2161537</v>
      </c>
      <c r="M46" s="49">
        <f t="shared" si="0"/>
        <v>6475652</v>
      </c>
      <c r="N46" s="119"/>
    </row>
    <row r="47" spans="1:15" ht="21" customHeight="1">
      <c r="A47" s="457" t="s">
        <v>231</v>
      </c>
      <c r="B47" s="856"/>
      <c r="C47" s="856"/>
      <c r="D47" s="856">
        <v>380</v>
      </c>
      <c r="E47" s="856">
        <v>0</v>
      </c>
      <c r="F47" s="856">
        <v>0</v>
      </c>
      <c r="G47" s="856">
        <v>0</v>
      </c>
      <c r="H47" s="856">
        <v>0</v>
      </c>
      <c r="I47" s="856">
        <v>0</v>
      </c>
      <c r="J47" s="856">
        <v>0</v>
      </c>
      <c r="K47" s="854">
        <v>0</v>
      </c>
      <c r="L47" s="854">
        <v>0</v>
      </c>
      <c r="M47" s="857">
        <v>380</v>
      </c>
      <c r="N47" s="858" t="s">
        <v>567</v>
      </c>
    </row>
    <row r="48" spans="1:15" ht="21" customHeight="1">
      <c r="A48" s="15" t="s">
        <v>232</v>
      </c>
      <c r="B48" s="853"/>
      <c r="C48" s="853"/>
      <c r="D48" s="853">
        <v>0</v>
      </c>
      <c r="E48" s="853"/>
      <c r="F48" s="853"/>
      <c r="G48" s="853">
        <v>0</v>
      </c>
      <c r="H48" s="853"/>
      <c r="I48" s="853"/>
      <c r="J48" s="853">
        <v>0</v>
      </c>
      <c r="K48" s="853">
        <v>0</v>
      </c>
      <c r="L48" s="853">
        <v>0</v>
      </c>
      <c r="M48" s="854">
        <v>36211</v>
      </c>
      <c r="N48" s="855" t="s">
        <v>573</v>
      </c>
    </row>
    <row r="49" spans="1:14" ht="21" customHeight="1" thickBot="1">
      <c r="A49" s="65" t="s">
        <v>184</v>
      </c>
      <c r="B49" s="854">
        <v>84219</v>
      </c>
      <c r="C49" s="854">
        <v>71429</v>
      </c>
      <c r="D49" s="860">
        <v>155648</v>
      </c>
      <c r="E49" s="854">
        <v>1509</v>
      </c>
      <c r="F49" s="854">
        <v>1384</v>
      </c>
      <c r="G49" s="860">
        <v>2893</v>
      </c>
      <c r="H49" s="854">
        <v>6881</v>
      </c>
      <c r="I49" s="854">
        <v>7499</v>
      </c>
      <c r="J49" s="860">
        <v>14380</v>
      </c>
      <c r="K49" s="854">
        <v>92609</v>
      </c>
      <c r="L49" s="854">
        <v>80312</v>
      </c>
      <c r="M49" s="860">
        <v>172921</v>
      </c>
      <c r="N49" s="859"/>
    </row>
    <row r="50" spans="1:14" ht="21" customHeight="1" thickBot="1">
      <c r="A50" s="18" t="s">
        <v>158</v>
      </c>
      <c r="B50" s="47">
        <f t="shared" ref="B50:M50" si="1">SUM(B47:B49)</f>
        <v>84219</v>
      </c>
      <c r="C50" s="47">
        <f t="shared" si="1"/>
        <v>71429</v>
      </c>
      <c r="D50" s="47">
        <f t="shared" si="1"/>
        <v>156028</v>
      </c>
      <c r="E50" s="47">
        <f t="shared" si="1"/>
        <v>1509</v>
      </c>
      <c r="F50" s="47">
        <f t="shared" si="1"/>
        <v>1384</v>
      </c>
      <c r="G50" s="47">
        <f t="shared" si="1"/>
        <v>2893</v>
      </c>
      <c r="H50" s="47">
        <f t="shared" si="1"/>
        <v>6881</v>
      </c>
      <c r="I50" s="47">
        <f t="shared" si="1"/>
        <v>7499</v>
      </c>
      <c r="J50" s="47">
        <f t="shared" si="1"/>
        <v>14380</v>
      </c>
      <c r="K50" s="47">
        <f t="shared" si="1"/>
        <v>92609</v>
      </c>
      <c r="L50" s="47">
        <f t="shared" si="1"/>
        <v>80312</v>
      </c>
      <c r="M50" s="47">
        <f t="shared" si="1"/>
        <v>209512</v>
      </c>
      <c r="N50" s="117"/>
    </row>
    <row r="51" spans="1:14" ht="21" customHeight="1" thickBot="1">
      <c r="A51" s="19" t="s">
        <v>11</v>
      </c>
      <c r="B51" s="49">
        <f>B46+B50</f>
        <v>1067484</v>
      </c>
      <c r="C51" s="49">
        <f t="shared" ref="C51:M51" si="2">C46+C50</f>
        <v>1733063</v>
      </c>
      <c r="D51" s="49">
        <f t="shared" si="2"/>
        <v>5100178</v>
      </c>
      <c r="E51" s="49">
        <f t="shared" si="2"/>
        <v>61338</v>
      </c>
      <c r="F51" s="49">
        <f t="shared" si="2"/>
        <v>97264</v>
      </c>
      <c r="G51" s="49">
        <f t="shared" si="2"/>
        <v>278812</v>
      </c>
      <c r="H51" s="49">
        <f t="shared" si="2"/>
        <v>354410</v>
      </c>
      <c r="I51" s="49">
        <f t="shared" si="2"/>
        <v>411522</v>
      </c>
      <c r="J51" s="49">
        <f t="shared" si="2"/>
        <v>1263888</v>
      </c>
      <c r="K51" s="49">
        <f t="shared" si="2"/>
        <v>1483232</v>
      </c>
      <c r="L51" s="49">
        <f t="shared" si="2"/>
        <v>2241849</v>
      </c>
      <c r="M51" s="49">
        <f t="shared" si="2"/>
        <v>6685164</v>
      </c>
      <c r="N51" s="119"/>
    </row>
  </sheetData>
  <mergeCells count="6">
    <mergeCell ref="K3:M3"/>
    <mergeCell ref="A2:A4"/>
    <mergeCell ref="B2:J2"/>
    <mergeCell ref="B3:D3"/>
    <mergeCell ref="E3:G3"/>
    <mergeCell ref="H3:J3"/>
  </mergeCells>
  <phoneticPr fontId="2"/>
  <pageMargins left="0.78740157480314965" right="0.78740157480314965" top="0.98425196850393704" bottom="1.1811023622047245" header="0.51181102362204722" footer="0.51181102362204722"/>
  <pageSetup paperSize="9" scale="71" firstPageNumber="42" fitToWidth="2" orientation="portrait" cellComments="asDisplayed" useFirstPageNumber="1" r:id="rId1"/>
  <headerFooter alignWithMargins="0">
    <oddFooter>&amp;C&amp;"ＭＳ 明朝,標準"&amp;16&amp;P</oddFooter>
  </headerFooter>
  <colBreaks count="1" manualBreakCount="1">
    <brk id="10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51"/>
  <sheetViews>
    <sheetView view="pageBreakPreview" zoomScale="80" zoomScaleNormal="80" zoomScaleSheetLayoutView="80" workbookViewId="0">
      <selection activeCell="C49" sqref="C49"/>
    </sheetView>
  </sheetViews>
  <sheetFormatPr defaultColWidth="9" defaultRowHeight="13.5"/>
  <cols>
    <col min="1" max="1" width="10.625" style="56" customWidth="1"/>
    <col min="2" max="2" width="23.125" style="41" bestFit="1" customWidth="1"/>
    <col min="3" max="6" width="8.375" style="41" customWidth="1"/>
    <col min="7" max="7" width="6.5" style="41" customWidth="1"/>
    <col min="8" max="8" width="30.875" style="41" bestFit="1" customWidth="1"/>
    <col min="9" max="9" width="9.375" style="41" customWidth="1"/>
    <col min="10" max="10" width="11.625" style="41" bestFit="1" customWidth="1"/>
    <col min="11" max="12" width="7.75" style="41" customWidth="1"/>
    <col min="13" max="13" width="9.375" style="41" customWidth="1"/>
    <col min="14" max="14" width="61.625" style="41" customWidth="1"/>
    <col min="15" max="16384" width="9" style="41"/>
  </cols>
  <sheetData>
    <row r="1" spans="1:189" ht="14.25">
      <c r="A1" s="697" t="s">
        <v>142</v>
      </c>
      <c r="B1" s="162"/>
      <c r="N1" s="56" t="str">
        <f>貸出サービス概況!AA1</f>
        <v>令和２年度</v>
      </c>
    </row>
    <row r="2" spans="1:189" ht="14.1" customHeight="1">
      <c r="A2" s="915" t="s">
        <v>0</v>
      </c>
      <c r="B2" s="931" t="s">
        <v>69</v>
      </c>
      <c r="C2" s="932"/>
      <c r="D2" s="932"/>
      <c r="E2" s="932"/>
      <c r="F2" s="932"/>
      <c r="G2" s="932"/>
      <c r="H2" s="932"/>
      <c r="I2" s="57"/>
      <c r="J2" s="710" t="s">
        <v>70</v>
      </c>
      <c r="K2" s="933" t="s">
        <v>71</v>
      </c>
      <c r="L2" s="934"/>
      <c r="M2" s="941"/>
      <c r="N2" s="73" t="s">
        <v>353</v>
      </c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FW2" s="54"/>
      <c r="FX2" s="54"/>
      <c r="FY2" s="54"/>
      <c r="FZ2" s="54"/>
      <c r="GA2" s="54"/>
      <c r="GB2" s="54"/>
      <c r="GC2" s="54"/>
      <c r="GD2" s="54"/>
      <c r="GG2" s="68"/>
    </row>
    <row r="3" spans="1:189" ht="14.1" customHeight="1">
      <c r="A3" s="916"/>
      <c r="B3" s="925" t="s">
        <v>73</v>
      </c>
      <c r="C3" s="63" t="s">
        <v>74</v>
      </c>
      <c r="D3" s="175" t="s">
        <v>75</v>
      </c>
      <c r="E3" s="180" t="s">
        <v>76</v>
      </c>
      <c r="F3" s="11" t="s">
        <v>77</v>
      </c>
      <c r="G3" s="954" t="s">
        <v>426</v>
      </c>
      <c r="H3" s="925" t="s">
        <v>78</v>
      </c>
      <c r="I3" s="73" t="s">
        <v>79</v>
      </c>
      <c r="J3" s="73" t="s">
        <v>79</v>
      </c>
      <c r="K3" s="84" t="s">
        <v>80</v>
      </c>
      <c r="L3" s="95" t="s">
        <v>81</v>
      </c>
      <c r="M3" s="73" t="s">
        <v>47</v>
      </c>
      <c r="N3" s="12" t="s">
        <v>194</v>
      </c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FW3" s="54"/>
      <c r="FX3" s="54"/>
      <c r="FY3" s="54"/>
      <c r="FZ3" s="54"/>
      <c r="GA3" s="54"/>
      <c r="GB3" s="54"/>
      <c r="GC3" s="54"/>
      <c r="GD3" s="54"/>
      <c r="GG3" s="68"/>
    </row>
    <row r="4" spans="1:189" ht="14.1" customHeight="1">
      <c r="A4" s="938"/>
      <c r="B4" s="935"/>
      <c r="C4" s="12" t="s">
        <v>82</v>
      </c>
      <c r="D4" s="12" t="s">
        <v>34</v>
      </c>
      <c r="E4" s="12" t="s">
        <v>16</v>
      </c>
      <c r="F4" s="194" t="s">
        <v>83</v>
      </c>
      <c r="G4" s="955"/>
      <c r="H4" s="926"/>
      <c r="I4" s="12" t="s">
        <v>16</v>
      </c>
      <c r="J4" s="12" t="s">
        <v>84</v>
      </c>
      <c r="K4" s="60" t="s">
        <v>85</v>
      </c>
      <c r="L4" s="12" t="s">
        <v>86</v>
      </c>
      <c r="M4" s="12" t="s">
        <v>24</v>
      </c>
      <c r="N4" s="61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FW4" s="54"/>
      <c r="FX4" s="54"/>
      <c r="FY4" s="54"/>
      <c r="FZ4" s="54"/>
      <c r="GA4" s="54"/>
      <c r="GB4" s="54"/>
      <c r="GC4" s="54"/>
      <c r="GD4" s="54"/>
      <c r="GG4" s="68"/>
    </row>
    <row r="5" spans="1:189" ht="31.5" customHeight="1">
      <c r="A5" s="63" t="s">
        <v>260</v>
      </c>
      <c r="B5" s="315"/>
      <c r="C5" s="588">
        <v>0</v>
      </c>
      <c r="D5" s="588">
        <v>0</v>
      </c>
      <c r="E5" s="588">
        <v>0</v>
      </c>
      <c r="F5" s="588">
        <v>0</v>
      </c>
      <c r="G5" s="588">
        <v>0</v>
      </c>
      <c r="H5" s="589">
        <v>0</v>
      </c>
      <c r="I5" s="588">
        <v>0</v>
      </c>
      <c r="J5" s="588">
        <v>9645</v>
      </c>
      <c r="K5" s="588">
        <v>6</v>
      </c>
      <c r="L5" s="588">
        <v>35</v>
      </c>
      <c r="M5" s="588">
        <v>504</v>
      </c>
      <c r="N5" s="220"/>
    </row>
    <row r="6" spans="1:189" ht="18" customHeight="1">
      <c r="A6" s="15" t="s">
        <v>268</v>
      </c>
      <c r="B6" s="259"/>
      <c r="C6" s="590">
        <v>0</v>
      </c>
      <c r="D6" s="260">
        <v>0</v>
      </c>
      <c r="E6" s="260">
        <v>0</v>
      </c>
      <c r="F6" s="260">
        <v>0</v>
      </c>
      <c r="G6" s="260">
        <v>0</v>
      </c>
      <c r="H6" s="261">
        <v>0</v>
      </c>
      <c r="I6" s="260">
        <v>0</v>
      </c>
      <c r="J6" s="260">
        <v>0</v>
      </c>
      <c r="K6" s="260">
        <v>48</v>
      </c>
      <c r="L6" s="260">
        <v>168</v>
      </c>
      <c r="M6" s="260">
        <v>13315</v>
      </c>
      <c r="N6" s="386"/>
    </row>
    <row r="7" spans="1:189" ht="18" customHeight="1">
      <c r="A7" s="15" t="s">
        <v>270</v>
      </c>
      <c r="B7" s="259"/>
      <c r="C7" s="260"/>
      <c r="D7" s="260"/>
      <c r="E7" s="260"/>
      <c r="F7" s="260"/>
      <c r="G7" s="260"/>
      <c r="H7" s="261"/>
      <c r="I7" s="260"/>
      <c r="J7" s="260"/>
      <c r="K7" s="260">
        <v>21</v>
      </c>
      <c r="L7" s="260">
        <v>73</v>
      </c>
      <c r="M7" s="260">
        <v>1062</v>
      </c>
      <c r="N7" s="386"/>
    </row>
    <row r="8" spans="1:189" ht="18" customHeight="1">
      <c r="A8" s="15" t="s">
        <v>257</v>
      </c>
      <c r="B8" s="259"/>
      <c r="C8" s="260">
        <v>0</v>
      </c>
      <c r="D8" s="260">
        <v>0</v>
      </c>
      <c r="E8" s="260">
        <v>0</v>
      </c>
      <c r="F8" s="260">
        <v>0</v>
      </c>
      <c r="G8" s="260">
        <v>0</v>
      </c>
      <c r="H8" s="591">
        <v>0</v>
      </c>
      <c r="I8" s="260">
        <v>0</v>
      </c>
      <c r="J8" s="260">
        <v>95810</v>
      </c>
      <c r="K8" s="260">
        <v>44</v>
      </c>
      <c r="L8" s="260" t="s">
        <v>449</v>
      </c>
      <c r="M8" s="260">
        <v>7145</v>
      </c>
      <c r="N8" s="217"/>
    </row>
    <row r="9" spans="1:189" ht="18" customHeight="1">
      <c r="A9" s="15" t="s">
        <v>258</v>
      </c>
      <c r="B9" s="259"/>
      <c r="C9" s="260">
        <v>0</v>
      </c>
      <c r="D9" s="260">
        <v>0</v>
      </c>
      <c r="E9" s="260">
        <v>0</v>
      </c>
      <c r="F9" s="260">
        <v>0</v>
      </c>
      <c r="G9" s="260">
        <v>0</v>
      </c>
      <c r="H9" s="261">
        <v>0</v>
      </c>
      <c r="I9" s="260">
        <v>0</v>
      </c>
      <c r="J9" s="260">
        <v>0</v>
      </c>
      <c r="K9" s="260">
        <v>6</v>
      </c>
      <c r="L9" s="260" t="s">
        <v>599</v>
      </c>
      <c r="M9" s="260">
        <v>671</v>
      </c>
      <c r="N9" s="386"/>
    </row>
    <row r="10" spans="1:189" ht="18" customHeight="1">
      <c r="A10" s="63" t="s">
        <v>143</v>
      </c>
      <c r="B10" s="315"/>
      <c r="C10" s="588">
        <v>0</v>
      </c>
      <c r="D10" s="588">
        <v>0</v>
      </c>
      <c r="E10" s="588">
        <v>0</v>
      </c>
      <c r="F10" s="588">
        <v>0</v>
      </c>
      <c r="G10" s="588">
        <v>0</v>
      </c>
      <c r="H10" s="589">
        <v>0</v>
      </c>
      <c r="I10" s="588">
        <v>0</v>
      </c>
      <c r="J10" s="588">
        <v>0</v>
      </c>
      <c r="K10" s="588">
        <v>14</v>
      </c>
      <c r="L10" s="588">
        <v>254</v>
      </c>
      <c r="M10" s="588">
        <v>1622</v>
      </c>
      <c r="N10" s="592"/>
    </row>
    <row r="11" spans="1:189" ht="18" customHeight="1">
      <c r="A11" s="15" t="s">
        <v>144</v>
      </c>
      <c r="B11" s="259"/>
      <c r="C11" s="260">
        <v>0</v>
      </c>
      <c r="D11" s="260">
        <v>0</v>
      </c>
      <c r="E11" s="260">
        <v>0</v>
      </c>
      <c r="F11" s="260">
        <v>0</v>
      </c>
      <c r="G11" s="260">
        <v>0</v>
      </c>
      <c r="H11" s="261" t="s">
        <v>148</v>
      </c>
      <c r="I11" s="260">
        <v>0</v>
      </c>
      <c r="J11" s="260">
        <v>0</v>
      </c>
      <c r="K11" s="260">
        <v>5</v>
      </c>
      <c r="L11" s="260" t="s">
        <v>148</v>
      </c>
      <c r="M11" s="260">
        <v>414</v>
      </c>
      <c r="N11" s="386"/>
    </row>
    <row r="12" spans="1:189" ht="18" customHeight="1">
      <c r="A12" s="15" t="s">
        <v>147</v>
      </c>
      <c r="B12" s="259"/>
      <c r="C12" s="260">
        <v>0</v>
      </c>
      <c r="D12" s="260">
        <v>0</v>
      </c>
      <c r="E12" s="260">
        <v>0</v>
      </c>
      <c r="F12" s="260">
        <v>0</v>
      </c>
      <c r="G12" s="260">
        <v>0</v>
      </c>
      <c r="H12" s="261">
        <v>0</v>
      </c>
      <c r="I12" s="260">
        <v>0</v>
      </c>
      <c r="J12" s="260">
        <v>0</v>
      </c>
      <c r="K12" s="260">
        <v>13</v>
      </c>
      <c r="L12" s="260" t="s">
        <v>148</v>
      </c>
      <c r="M12" s="260">
        <v>617</v>
      </c>
      <c r="N12" s="386"/>
    </row>
    <row r="13" spans="1:189" ht="18" customHeight="1">
      <c r="A13" s="15" t="s">
        <v>223</v>
      </c>
      <c r="B13" s="593"/>
      <c r="C13" s="413">
        <v>0</v>
      </c>
      <c r="D13" s="413">
        <v>0</v>
      </c>
      <c r="E13" s="413">
        <v>0</v>
      </c>
      <c r="F13" s="413">
        <v>0</v>
      </c>
      <c r="G13" s="413">
        <v>0</v>
      </c>
      <c r="H13" s="594">
        <v>0</v>
      </c>
      <c r="I13" s="46">
        <v>0</v>
      </c>
      <c r="J13" s="46">
        <v>0</v>
      </c>
      <c r="K13" s="46">
        <v>12</v>
      </c>
      <c r="L13" s="46" t="s">
        <v>599</v>
      </c>
      <c r="M13" s="46">
        <v>1447</v>
      </c>
      <c r="N13" s="595"/>
    </row>
    <row r="14" spans="1:189" ht="18" customHeight="1">
      <c r="A14" s="64" t="s">
        <v>145</v>
      </c>
      <c r="B14" s="345"/>
      <c r="C14" s="346">
        <v>0</v>
      </c>
      <c r="D14" s="346">
        <v>0</v>
      </c>
      <c r="E14" s="346">
        <v>0</v>
      </c>
      <c r="F14" s="346">
        <v>0</v>
      </c>
      <c r="G14" s="346">
        <v>0</v>
      </c>
      <c r="H14" s="347">
        <v>0</v>
      </c>
      <c r="I14" s="346">
        <v>0</v>
      </c>
      <c r="J14" s="346">
        <v>5812</v>
      </c>
      <c r="K14" s="346">
        <v>137</v>
      </c>
      <c r="L14" s="346" t="s">
        <v>448</v>
      </c>
      <c r="M14" s="346">
        <v>13874</v>
      </c>
      <c r="N14" s="219"/>
    </row>
    <row r="15" spans="1:189" ht="18" customHeight="1">
      <c r="A15" s="63" t="s">
        <v>259</v>
      </c>
      <c r="B15" s="315"/>
      <c r="C15" s="588">
        <v>0</v>
      </c>
      <c r="D15" s="588">
        <v>0</v>
      </c>
      <c r="E15" s="588">
        <v>0</v>
      </c>
      <c r="F15" s="588">
        <v>0</v>
      </c>
      <c r="G15" s="588">
        <v>0</v>
      </c>
      <c r="H15" s="589">
        <v>0</v>
      </c>
      <c r="I15" s="588">
        <v>0</v>
      </c>
      <c r="J15" s="588">
        <v>0</v>
      </c>
      <c r="K15" s="588">
        <v>42</v>
      </c>
      <c r="L15" s="588" t="s">
        <v>448</v>
      </c>
      <c r="M15" s="588">
        <v>806</v>
      </c>
      <c r="N15" s="596"/>
    </row>
    <row r="16" spans="1:189" ht="18" customHeight="1">
      <c r="A16" s="15" t="s">
        <v>251</v>
      </c>
      <c r="B16" s="259"/>
      <c r="C16" s="260">
        <v>0</v>
      </c>
      <c r="D16" s="260">
        <v>0</v>
      </c>
      <c r="E16" s="260">
        <v>0</v>
      </c>
      <c r="F16" s="260">
        <v>0</v>
      </c>
      <c r="G16" s="260">
        <v>0</v>
      </c>
      <c r="H16" s="261">
        <v>0</v>
      </c>
      <c r="I16" s="260">
        <v>0</v>
      </c>
      <c r="J16" s="260">
        <v>60276</v>
      </c>
      <c r="K16" s="260">
        <v>68</v>
      </c>
      <c r="L16" s="260">
        <v>539</v>
      </c>
      <c r="M16" s="260">
        <v>52171</v>
      </c>
      <c r="N16" s="386" t="s">
        <v>600</v>
      </c>
    </row>
    <row r="17" spans="1:14" ht="18" customHeight="1">
      <c r="A17" s="15" t="s">
        <v>235</v>
      </c>
      <c r="B17" s="597"/>
      <c r="C17" s="598">
        <v>0</v>
      </c>
      <c r="D17" s="598">
        <v>0</v>
      </c>
      <c r="E17" s="598">
        <v>0</v>
      </c>
      <c r="F17" s="598">
        <v>0</v>
      </c>
      <c r="G17" s="598">
        <v>0</v>
      </c>
      <c r="H17" s="900">
        <v>0</v>
      </c>
      <c r="I17" s="598">
        <v>0</v>
      </c>
      <c r="J17" s="598">
        <v>0</v>
      </c>
      <c r="K17" s="598">
        <v>19</v>
      </c>
      <c r="L17" s="599">
        <v>130</v>
      </c>
      <c r="M17" s="600">
        <v>1397</v>
      </c>
      <c r="N17" s="601"/>
    </row>
    <row r="18" spans="1:14" ht="18" customHeight="1">
      <c r="A18" s="15" t="s">
        <v>237</v>
      </c>
      <c r="B18" s="259"/>
      <c r="C18" s="260">
        <v>0</v>
      </c>
      <c r="D18" s="260">
        <v>0</v>
      </c>
      <c r="E18" s="260">
        <v>0</v>
      </c>
      <c r="F18" s="260">
        <v>0</v>
      </c>
      <c r="G18" s="260">
        <v>0</v>
      </c>
      <c r="H18" s="261">
        <v>0</v>
      </c>
      <c r="I18" s="260">
        <v>0</v>
      </c>
      <c r="J18" s="260">
        <v>0</v>
      </c>
      <c r="K18" s="260">
        <v>26</v>
      </c>
      <c r="L18" s="260">
        <v>184</v>
      </c>
      <c r="M18" s="260">
        <v>3020</v>
      </c>
      <c r="N18" s="601"/>
    </row>
    <row r="19" spans="1:14" ht="18" customHeight="1">
      <c r="A19" s="64" t="s">
        <v>234</v>
      </c>
      <c r="B19" s="345"/>
      <c r="C19" s="346">
        <v>0</v>
      </c>
      <c r="D19" s="346">
        <v>0</v>
      </c>
      <c r="E19" s="346">
        <v>0</v>
      </c>
      <c r="F19" s="346">
        <v>0</v>
      </c>
      <c r="G19" s="346">
        <v>0</v>
      </c>
      <c r="H19" s="347">
        <v>0</v>
      </c>
      <c r="I19" s="346">
        <v>0</v>
      </c>
      <c r="J19" s="346">
        <v>0</v>
      </c>
      <c r="K19" s="346">
        <v>20</v>
      </c>
      <c r="L19" s="346">
        <v>125</v>
      </c>
      <c r="M19" s="346">
        <v>1898</v>
      </c>
      <c r="N19" s="602"/>
    </row>
    <row r="20" spans="1:14" ht="18" customHeight="1">
      <c r="A20" s="63" t="s">
        <v>252</v>
      </c>
      <c r="B20" s="603"/>
      <c r="C20" s="604">
        <v>0</v>
      </c>
      <c r="D20" s="604">
        <v>0</v>
      </c>
      <c r="E20" s="604">
        <v>0</v>
      </c>
      <c r="F20" s="604">
        <v>0</v>
      </c>
      <c r="G20" s="604">
        <v>0</v>
      </c>
      <c r="H20" s="605">
        <v>0</v>
      </c>
      <c r="I20" s="604">
        <v>0</v>
      </c>
      <c r="J20" s="604">
        <v>0</v>
      </c>
      <c r="K20" s="604">
        <v>33</v>
      </c>
      <c r="L20" s="604">
        <v>1046</v>
      </c>
      <c r="M20" s="604">
        <v>6267</v>
      </c>
      <c r="N20" s="606"/>
    </row>
    <row r="21" spans="1:14" ht="18" customHeight="1">
      <c r="A21" s="15" t="s">
        <v>209</v>
      </c>
      <c r="B21" s="607"/>
      <c r="C21" s="260">
        <v>0</v>
      </c>
      <c r="D21" s="260">
        <v>0</v>
      </c>
      <c r="E21" s="260">
        <v>0</v>
      </c>
      <c r="F21" s="260">
        <v>0</v>
      </c>
      <c r="G21" s="260">
        <v>0</v>
      </c>
      <c r="H21" s="261">
        <v>0</v>
      </c>
      <c r="I21" s="260">
        <v>0</v>
      </c>
      <c r="J21" s="260">
        <v>0</v>
      </c>
      <c r="K21" s="260">
        <v>28</v>
      </c>
      <c r="L21" s="260">
        <v>65</v>
      </c>
      <c r="M21" s="260">
        <v>284</v>
      </c>
      <c r="N21" s="601"/>
    </row>
    <row r="22" spans="1:14" ht="18" customHeight="1">
      <c r="A22" s="15" t="s">
        <v>211</v>
      </c>
      <c r="B22" s="259"/>
      <c r="C22" s="260">
        <v>0</v>
      </c>
      <c r="D22" s="260">
        <v>0</v>
      </c>
      <c r="E22" s="260">
        <v>0</v>
      </c>
      <c r="F22" s="260">
        <v>0</v>
      </c>
      <c r="G22" s="260">
        <v>0</v>
      </c>
      <c r="H22" s="261">
        <v>0</v>
      </c>
      <c r="I22" s="260">
        <v>0</v>
      </c>
      <c r="J22" s="260">
        <v>0</v>
      </c>
      <c r="K22" s="260">
        <v>117</v>
      </c>
      <c r="L22" s="260">
        <v>280</v>
      </c>
      <c r="M22" s="260">
        <v>4255</v>
      </c>
      <c r="N22" s="386"/>
    </row>
    <row r="23" spans="1:14" ht="18" customHeight="1">
      <c r="A23" s="15" t="s">
        <v>261</v>
      </c>
      <c r="B23" s="259"/>
      <c r="C23" s="260">
        <v>0</v>
      </c>
      <c r="D23" s="260">
        <v>0</v>
      </c>
      <c r="E23" s="260">
        <v>0</v>
      </c>
      <c r="F23" s="260">
        <v>0</v>
      </c>
      <c r="G23" s="260">
        <v>0</v>
      </c>
      <c r="H23" s="261"/>
      <c r="I23" s="260">
        <v>0</v>
      </c>
      <c r="J23" s="260">
        <v>0</v>
      </c>
      <c r="K23" s="260">
        <v>19</v>
      </c>
      <c r="L23" s="260">
        <v>988</v>
      </c>
      <c r="M23" s="260">
        <v>0</v>
      </c>
      <c r="N23" s="61"/>
    </row>
    <row r="24" spans="1:14" ht="18" customHeight="1">
      <c r="A24" s="15" t="s">
        <v>430</v>
      </c>
      <c r="B24" s="259"/>
      <c r="C24" s="260">
        <v>0</v>
      </c>
      <c r="D24" s="260">
        <v>0</v>
      </c>
      <c r="E24" s="260">
        <v>0</v>
      </c>
      <c r="F24" s="260">
        <v>0</v>
      </c>
      <c r="G24" s="260">
        <v>0</v>
      </c>
      <c r="H24" s="261">
        <v>0</v>
      </c>
      <c r="I24" s="260">
        <v>0</v>
      </c>
      <c r="J24" s="260">
        <v>0</v>
      </c>
      <c r="K24" s="260">
        <v>0</v>
      </c>
      <c r="L24" s="260">
        <v>0</v>
      </c>
      <c r="M24" s="260">
        <v>0</v>
      </c>
      <c r="N24" s="61"/>
    </row>
    <row r="25" spans="1:14" ht="27" customHeight="1">
      <c r="A25" s="64" t="s">
        <v>212</v>
      </c>
      <c r="B25" s="259" t="s">
        <v>601</v>
      </c>
      <c r="C25" s="346">
        <v>1</v>
      </c>
      <c r="D25" s="346">
        <v>2</v>
      </c>
      <c r="E25" s="346">
        <v>2500</v>
      </c>
      <c r="F25" s="346">
        <v>30</v>
      </c>
      <c r="G25" s="346">
        <v>45</v>
      </c>
      <c r="H25" s="347" t="s">
        <v>602</v>
      </c>
      <c r="I25" s="346">
        <v>9903</v>
      </c>
      <c r="J25" s="346">
        <v>1010</v>
      </c>
      <c r="K25" s="346">
        <v>67</v>
      </c>
      <c r="L25" s="346" t="s">
        <v>148</v>
      </c>
      <c r="M25" s="346">
        <v>10213</v>
      </c>
      <c r="N25" s="608" t="s">
        <v>603</v>
      </c>
    </row>
    <row r="26" spans="1:14" ht="18" customHeight="1">
      <c r="A26" s="63" t="s">
        <v>213</v>
      </c>
      <c r="B26" s="603"/>
      <c r="C26" s="604">
        <v>0</v>
      </c>
      <c r="D26" s="604">
        <v>0</v>
      </c>
      <c r="E26" s="604">
        <v>0</v>
      </c>
      <c r="F26" s="604">
        <v>0</v>
      </c>
      <c r="G26" s="604">
        <v>0</v>
      </c>
      <c r="H26" s="605">
        <v>0</v>
      </c>
      <c r="I26" s="604">
        <v>0</v>
      </c>
      <c r="J26" s="604">
        <v>0</v>
      </c>
      <c r="K26" s="604">
        <v>107</v>
      </c>
      <c r="L26" s="604">
        <v>207</v>
      </c>
      <c r="M26" s="604">
        <v>10750</v>
      </c>
      <c r="N26" s="606"/>
    </row>
    <row r="27" spans="1:14" ht="18" customHeight="1">
      <c r="A27" s="15" t="s">
        <v>214</v>
      </c>
      <c r="B27" s="593"/>
      <c r="C27" s="260">
        <v>0</v>
      </c>
      <c r="D27" s="260">
        <v>0</v>
      </c>
      <c r="E27" s="260">
        <v>0</v>
      </c>
      <c r="F27" s="260">
        <v>0</v>
      </c>
      <c r="G27" s="260">
        <v>0</v>
      </c>
      <c r="H27" s="261"/>
      <c r="I27" s="413">
        <v>0</v>
      </c>
      <c r="J27" s="260">
        <v>42524</v>
      </c>
      <c r="K27" s="260">
        <v>80</v>
      </c>
      <c r="L27" s="260">
        <v>650</v>
      </c>
      <c r="M27" s="260">
        <v>3024</v>
      </c>
      <c r="N27" s="217" t="s">
        <v>604</v>
      </c>
    </row>
    <row r="28" spans="1:14" ht="18" customHeight="1">
      <c r="A28" s="15" t="s">
        <v>215</v>
      </c>
      <c r="B28" s="593"/>
      <c r="C28" s="260">
        <v>0</v>
      </c>
      <c r="D28" s="260">
        <v>0</v>
      </c>
      <c r="E28" s="260">
        <v>0</v>
      </c>
      <c r="F28" s="260">
        <v>0</v>
      </c>
      <c r="G28" s="260">
        <v>0</v>
      </c>
      <c r="H28" s="261"/>
      <c r="I28" s="260">
        <v>0</v>
      </c>
      <c r="J28" s="260">
        <v>0</v>
      </c>
      <c r="K28" s="260">
        <v>19</v>
      </c>
      <c r="L28" s="260">
        <v>79</v>
      </c>
      <c r="M28" s="260">
        <v>530</v>
      </c>
      <c r="N28" s="601"/>
    </row>
    <row r="29" spans="1:14" ht="18" customHeight="1">
      <c r="A29" s="15" t="s">
        <v>216</v>
      </c>
      <c r="B29" s="259" t="s">
        <v>605</v>
      </c>
      <c r="C29" s="260">
        <v>1</v>
      </c>
      <c r="D29" s="260">
        <v>2</v>
      </c>
      <c r="E29" s="260">
        <v>2300</v>
      </c>
      <c r="F29" s="260">
        <v>30</v>
      </c>
      <c r="G29" s="260">
        <v>53</v>
      </c>
      <c r="H29" s="609" t="s">
        <v>606</v>
      </c>
      <c r="I29" s="260">
        <v>35490</v>
      </c>
      <c r="J29" s="260">
        <v>0</v>
      </c>
      <c r="K29" s="260">
        <v>149</v>
      </c>
      <c r="L29" s="260">
        <v>1029</v>
      </c>
      <c r="M29" s="260">
        <v>7498</v>
      </c>
      <c r="N29" s="601"/>
    </row>
    <row r="30" spans="1:14" ht="18" customHeight="1">
      <c r="A30" s="64" t="s">
        <v>217</v>
      </c>
      <c r="B30" s="345"/>
      <c r="C30" s="346">
        <v>0</v>
      </c>
      <c r="D30" s="346">
        <v>0</v>
      </c>
      <c r="E30" s="346">
        <v>0</v>
      </c>
      <c r="F30" s="346">
        <v>0</v>
      </c>
      <c r="G30" s="346">
        <v>0</v>
      </c>
      <c r="H30" s="347">
        <v>0</v>
      </c>
      <c r="I30" s="346">
        <v>0</v>
      </c>
      <c r="J30" s="346">
        <v>0</v>
      </c>
      <c r="K30" s="260">
        <v>204</v>
      </c>
      <c r="L30" s="260">
        <v>274</v>
      </c>
      <c r="M30" s="260">
        <v>2654</v>
      </c>
      <c r="N30" s="602"/>
    </row>
    <row r="31" spans="1:14" ht="18" customHeight="1">
      <c r="A31" s="63" t="s">
        <v>218</v>
      </c>
      <c r="B31" s="315"/>
      <c r="C31" s="588">
        <v>0</v>
      </c>
      <c r="D31" s="588">
        <v>0</v>
      </c>
      <c r="E31" s="588">
        <v>0</v>
      </c>
      <c r="F31" s="588">
        <v>0</v>
      </c>
      <c r="G31" s="588">
        <v>0</v>
      </c>
      <c r="H31" s="589">
        <v>0</v>
      </c>
      <c r="I31" s="588">
        <v>0</v>
      </c>
      <c r="J31" s="588">
        <v>0</v>
      </c>
      <c r="K31" s="610">
        <v>132</v>
      </c>
      <c r="L31" s="611">
        <v>91</v>
      </c>
      <c r="M31" s="610">
        <v>874</v>
      </c>
      <c r="N31" s="596"/>
    </row>
    <row r="32" spans="1:14" ht="18" customHeight="1">
      <c r="A32" s="15" t="s">
        <v>241</v>
      </c>
      <c r="B32" s="259"/>
      <c r="C32" s="260">
        <v>0</v>
      </c>
      <c r="D32" s="260">
        <v>0</v>
      </c>
      <c r="E32" s="260">
        <v>0</v>
      </c>
      <c r="F32" s="260">
        <v>0</v>
      </c>
      <c r="G32" s="260">
        <v>0</v>
      </c>
      <c r="H32" s="261">
        <v>0</v>
      </c>
      <c r="I32" s="260">
        <v>0</v>
      </c>
      <c r="J32" s="260">
        <v>0</v>
      </c>
      <c r="K32" s="260">
        <v>51</v>
      </c>
      <c r="L32" s="260">
        <v>226</v>
      </c>
      <c r="M32" s="260">
        <v>1148</v>
      </c>
      <c r="N32" s="601"/>
    </row>
    <row r="33" spans="1:14" ht="18" customHeight="1">
      <c r="A33" s="15" t="s">
        <v>219</v>
      </c>
      <c r="B33" s="259"/>
      <c r="C33" s="260">
        <v>0</v>
      </c>
      <c r="D33" s="260">
        <v>0</v>
      </c>
      <c r="E33" s="260">
        <v>0</v>
      </c>
      <c r="F33" s="260">
        <v>0</v>
      </c>
      <c r="G33" s="260">
        <v>0</v>
      </c>
      <c r="H33" s="261">
        <v>0</v>
      </c>
      <c r="I33" s="260">
        <v>0</v>
      </c>
      <c r="J33" s="260">
        <v>0</v>
      </c>
      <c r="K33" s="260">
        <v>34</v>
      </c>
      <c r="L33" s="260">
        <v>225</v>
      </c>
      <c r="M33" s="260">
        <v>9231</v>
      </c>
      <c r="N33" s="601"/>
    </row>
    <row r="34" spans="1:14" ht="18" customHeight="1">
      <c r="A34" s="15" t="s">
        <v>220</v>
      </c>
      <c r="B34" s="259"/>
      <c r="C34" s="260">
        <v>0</v>
      </c>
      <c r="D34" s="260"/>
      <c r="E34" s="260"/>
      <c r="F34" s="260"/>
      <c r="G34" s="260"/>
      <c r="H34" s="261"/>
      <c r="I34" s="260"/>
      <c r="J34" s="260"/>
      <c r="K34" s="260">
        <v>105</v>
      </c>
      <c r="L34" s="260">
        <v>175</v>
      </c>
      <c r="M34" s="260">
        <v>8042</v>
      </c>
      <c r="N34" s="601"/>
    </row>
    <row r="35" spans="1:14" ht="18" customHeight="1">
      <c r="A35" s="64" t="s">
        <v>222</v>
      </c>
      <c r="B35" s="345"/>
      <c r="C35" s="346">
        <v>0</v>
      </c>
      <c r="D35" s="346"/>
      <c r="E35" s="346"/>
      <c r="F35" s="346"/>
      <c r="G35" s="346"/>
      <c r="H35" s="347"/>
      <c r="I35" s="346"/>
      <c r="J35" s="346"/>
      <c r="K35" s="346">
        <v>23</v>
      </c>
      <c r="L35" s="346">
        <v>3605</v>
      </c>
      <c r="M35" s="346">
        <v>8359</v>
      </c>
      <c r="N35" s="602"/>
    </row>
    <row r="36" spans="1:14" ht="18" customHeight="1">
      <c r="A36" s="63" t="s">
        <v>292</v>
      </c>
      <c r="B36" s="315"/>
      <c r="C36" s="588">
        <v>0</v>
      </c>
      <c r="D36" s="588"/>
      <c r="E36" s="588"/>
      <c r="F36" s="588"/>
      <c r="G36" s="588"/>
      <c r="H36" s="589"/>
      <c r="I36" s="588"/>
      <c r="J36" s="588"/>
      <c r="K36" s="588">
        <v>8</v>
      </c>
      <c r="L36" s="588"/>
      <c r="M36" s="588"/>
      <c r="N36" s="596"/>
    </row>
    <row r="37" spans="1:14" ht="18" customHeight="1">
      <c r="A37" s="15" t="s">
        <v>224</v>
      </c>
      <c r="B37" s="259"/>
      <c r="C37" s="260">
        <v>0</v>
      </c>
      <c r="D37" s="260"/>
      <c r="E37" s="260"/>
      <c r="F37" s="260"/>
      <c r="G37" s="260"/>
      <c r="H37" s="261"/>
      <c r="I37" s="260"/>
      <c r="J37" s="260"/>
      <c r="K37" s="260"/>
      <c r="L37" s="260"/>
      <c r="M37" s="260"/>
      <c r="N37" s="601"/>
    </row>
    <row r="38" spans="1:14" ht="18" customHeight="1">
      <c r="A38" s="15" t="s">
        <v>228</v>
      </c>
      <c r="B38" s="259"/>
      <c r="C38" s="260">
        <v>0</v>
      </c>
      <c r="D38" s="260">
        <v>0</v>
      </c>
      <c r="E38" s="260">
        <v>0</v>
      </c>
      <c r="F38" s="260">
        <v>0</v>
      </c>
      <c r="G38" s="260">
        <v>0</v>
      </c>
      <c r="H38" s="261">
        <v>0</v>
      </c>
      <c r="I38" s="260">
        <v>0</v>
      </c>
      <c r="J38" s="260">
        <v>0</v>
      </c>
      <c r="K38" s="260">
        <v>23</v>
      </c>
      <c r="L38" s="260">
        <v>400</v>
      </c>
      <c r="M38" s="260">
        <v>4359</v>
      </c>
      <c r="N38" s="601"/>
    </row>
    <row r="39" spans="1:14" ht="18" customHeight="1">
      <c r="A39" s="395" t="s">
        <v>288</v>
      </c>
      <c r="B39" s="259"/>
      <c r="C39" s="260">
        <v>0</v>
      </c>
      <c r="D39" s="260">
        <v>0</v>
      </c>
      <c r="E39" s="260">
        <v>0</v>
      </c>
      <c r="F39" s="260">
        <v>0</v>
      </c>
      <c r="G39" s="260">
        <v>0</v>
      </c>
      <c r="H39" s="261">
        <v>0</v>
      </c>
      <c r="I39" s="260">
        <v>0</v>
      </c>
      <c r="J39" s="260">
        <v>0</v>
      </c>
      <c r="K39" s="260">
        <v>33</v>
      </c>
      <c r="L39" s="260">
        <v>715</v>
      </c>
      <c r="M39" s="260">
        <v>3434</v>
      </c>
      <c r="N39" s="601"/>
    </row>
    <row r="40" spans="1:14" ht="18" customHeight="1">
      <c r="A40" s="15" t="s">
        <v>233</v>
      </c>
      <c r="B40" s="259"/>
      <c r="C40" s="346">
        <v>0</v>
      </c>
      <c r="D40" s="346">
        <v>0</v>
      </c>
      <c r="E40" s="346">
        <v>0</v>
      </c>
      <c r="F40" s="346">
        <v>0</v>
      </c>
      <c r="G40" s="346">
        <v>0</v>
      </c>
      <c r="H40" s="261"/>
      <c r="I40" s="260">
        <v>0</v>
      </c>
      <c r="J40" s="260">
        <v>0</v>
      </c>
      <c r="K40" s="260">
        <v>1</v>
      </c>
      <c r="L40" s="346">
        <v>74</v>
      </c>
      <c r="M40" s="260">
        <v>302</v>
      </c>
      <c r="N40" s="601"/>
    </row>
    <row r="41" spans="1:14" ht="18" customHeight="1">
      <c r="A41" s="63" t="s">
        <v>225</v>
      </c>
      <c r="B41" s="315"/>
      <c r="C41" s="588">
        <v>0</v>
      </c>
      <c r="D41" s="588">
        <v>0</v>
      </c>
      <c r="E41" s="588">
        <v>0</v>
      </c>
      <c r="F41" s="588">
        <v>0</v>
      </c>
      <c r="G41" s="588">
        <v>0</v>
      </c>
      <c r="H41" s="589">
        <v>0</v>
      </c>
      <c r="I41" s="588">
        <v>0</v>
      </c>
      <c r="J41" s="588">
        <v>0</v>
      </c>
      <c r="K41" s="588">
        <v>59</v>
      </c>
      <c r="L41" s="588">
        <v>617</v>
      </c>
      <c r="M41" s="588">
        <v>2393</v>
      </c>
      <c r="N41" s="596"/>
    </row>
    <row r="42" spans="1:14" ht="18" customHeight="1">
      <c r="A42" s="15" t="s">
        <v>226</v>
      </c>
      <c r="B42" s="259"/>
      <c r="C42" s="260">
        <v>0</v>
      </c>
      <c r="D42" s="260">
        <v>0</v>
      </c>
      <c r="E42" s="260">
        <v>0</v>
      </c>
      <c r="F42" s="260">
        <v>0</v>
      </c>
      <c r="G42" s="260">
        <v>0</v>
      </c>
      <c r="H42" s="261">
        <v>0</v>
      </c>
      <c r="I42" s="260">
        <v>0</v>
      </c>
      <c r="J42" s="260">
        <v>0</v>
      </c>
      <c r="K42" s="260">
        <v>7</v>
      </c>
      <c r="L42" s="260">
        <v>241</v>
      </c>
      <c r="M42" s="260">
        <v>726</v>
      </c>
      <c r="N42" s="601"/>
    </row>
    <row r="43" spans="1:14" ht="18" customHeight="1">
      <c r="A43" s="15" t="s">
        <v>229</v>
      </c>
      <c r="B43" s="259"/>
      <c r="C43" s="260">
        <v>0</v>
      </c>
      <c r="D43" s="260">
        <v>0</v>
      </c>
      <c r="E43" s="260">
        <v>0</v>
      </c>
      <c r="F43" s="260">
        <v>0</v>
      </c>
      <c r="G43" s="260">
        <v>0</v>
      </c>
      <c r="H43" s="261">
        <v>0</v>
      </c>
      <c r="I43" s="260">
        <v>0</v>
      </c>
      <c r="J43" s="260">
        <v>0</v>
      </c>
      <c r="K43" s="260">
        <v>48</v>
      </c>
      <c r="L43" s="260">
        <v>494</v>
      </c>
      <c r="M43" s="260">
        <v>8342</v>
      </c>
      <c r="N43" s="601"/>
    </row>
    <row r="44" spans="1:14" ht="18" customHeight="1">
      <c r="A44" s="15" t="s">
        <v>227</v>
      </c>
      <c r="B44" s="259"/>
      <c r="C44" s="260">
        <v>0</v>
      </c>
      <c r="D44" s="260">
        <v>0</v>
      </c>
      <c r="E44" s="260">
        <v>0</v>
      </c>
      <c r="F44" s="260">
        <v>0</v>
      </c>
      <c r="G44" s="260">
        <v>0</v>
      </c>
      <c r="H44" s="261" t="s">
        <v>148</v>
      </c>
      <c r="I44" s="260">
        <v>0</v>
      </c>
      <c r="J44" s="260">
        <v>0</v>
      </c>
      <c r="K44" s="260">
        <v>51</v>
      </c>
      <c r="L44" s="260">
        <v>396</v>
      </c>
      <c r="M44" s="260">
        <v>3328</v>
      </c>
      <c r="N44" s="601"/>
    </row>
    <row r="45" spans="1:14" ht="18" customHeight="1" thickBot="1">
      <c r="A45" s="65" t="s">
        <v>230</v>
      </c>
      <c r="B45" s="612" t="s">
        <v>607</v>
      </c>
      <c r="C45" s="613">
        <v>1</v>
      </c>
      <c r="D45" s="613">
        <v>2</v>
      </c>
      <c r="E45" s="613">
        <v>1300</v>
      </c>
      <c r="F45" s="613">
        <v>14</v>
      </c>
      <c r="G45" s="613">
        <v>10</v>
      </c>
      <c r="H45" s="614" t="s">
        <v>608</v>
      </c>
      <c r="I45" s="613">
        <v>16428</v>
      </c>
      <c r="J45" s="613"/>
      <c r="K45" s="613">
        <v>145</v>
      </c>
      <c r="L45" s="613">
        <v>42</v>
      </c>
      <c r="M45" s="613">
        <v>24304</v>
      </c>
      <c r="N45" s="163"/>
    </row>
    <row r="46" spans="1:14" ht="18" customHeight="1" thickBot="1">
      <c r="A46" s="19" t="s">
        <v>158</v>
      </c>
      <c r="B46" s="121"/>
      <c r="C46" s="49">
        <f>SUM(C5:C45)</f>
        <v>3</v>
      </c>
      <c r="D46" s="49">
        <f t="shared" ref="D46:M46" si="0">SUM(D5:D45)</f>
        <v>6</v>
      </c>
      <c r="E46" s="49">
        <f t="shared" si="0"/>
        <v>6100</v>
      </c>
      <c r="F46" s="49"/>
      <c r="G46" s="49">
        <f t="shared" si="0"/>
        <v>108</v>
      </c>
      <c r="H46" s="164"/>
      <c r="I46" s="49">
        <f t="shared" si="0"/>
        <v>61821</v>
      </c>
      <c r="J46" s="49">
        <f t="shared" si="0"/>
        <v>215077</v>
      </c>
      <c r="K46" s="49">
        <f t="shared" si="0"/>
        <v>2024</v>
      </c>
      <c r="L46" s="49">
        <f t="shared" si="0"/>
        <v>13427</v>
      </c>
      <c r="M46" s="49">
        <f t="shared" si="0"/>
        <v>220280</v>
      </c>
      <c r="N46" s="119"/>
    </row>
    <row r="47" spans="1:14" ht="18" customHeight="1">
      <c r="A47" s="457" t="s">
        <v>231</v>
      </c>
      <c r="B47" s="615"/>
      <c r="C47" s="871">
        <v>0</v>
      </c>
      <c r="D47" s="871">
        <v>0</v>
      </c>
      <c r="E47" s="871">
        <v>0</v>
      </c>
      <c r="F47" s="871">
        <v>0</v>
      </c>
      <c r="G47" s="871">
        <v>0</v>
      </c>
      <c r="H47" s="872">
        <v>0</v>
      </c>
      <c r="I47" s="871">
        <v>0</v>
      </c>
      <c r="J47" s="871">
        <v>0</v>
      </c>
      <c r="K47" s="871">
        <v>0</v>
      </c>
      <c r="L47" s="871">
        <v>0</v>
      </c>
      <c r="M47" s="871">
        <v>0</v>
      </c>
      <c r="N47" s="861">
        <v>0</v>
      </c>
    </row>
    <row r="48" spans="1:14" ht="18" customHeight="1">
      <c r="A48" s="15" t="s">
        <v>232</v>
      </c>
      <c r="B48" s="593"/>
      <c r="C48" s="864">
        <v>0</v>
      </c>
      <c r="D48" s="864"/>
      <c r="E48" s="864"/>
      <c r="F48" s="864"/>
      <c r="G48" s="864"/>
      <c r="H48" s="865"/>
      <c r="I48" s="864"/>
      <c r="J48" s="864"/>
      <c r="K48" s="866"/>
      <c r="L48" s="866"/>
      <c r="M48" s="866"/>
      <c r="N48" s="862"/>
    </row>
    <row r="49" spans="1:14" ht="18" customHeight="1" thickBot="1">
      <c r="A49" s="65" t="s">
        <v>263</v>
      </c>
      <c r="B49" s="503"/>
      <c r="C49" s="868">
        <v>0</v>
      </c>
      <c r="D49" s="868"/>
      <c r="E49" s="868"/>
      <c r="F49" s="868"/>
      <c r="G49" s="868"/>
      <c r="H49" s="869"/>
      <c r="I49" s="868"/>
      <c r="J49" s="868"/>
      <c r="K49" s="868">
        <v>98</v>
      </c>
      <c r="L49" s="868">
        <v>172</v>
      </c>
      <c r="M49" s="868">
        <v>32303</v>
      </c>
      <c r="N49" s="863"/>
    </row>
    <row r="50" spans="1:14" ht="18" customHeight="1" thickBot="1">
      <c r="A50" s="18" t="s">
        <v>158</v>
      </c>
      <c r="B50" s="106"/>
      <c r="C50" s="47">
        <f>SUM(C47:C49)</f>
        <v>0</v>
      </c>
      <c r="D50" s="47">
        <f t="shared" ref="D50:M50" si="1">SUM(D47:D49)</f>
        <v>0</v>
      </c>
      <c r="E50" s="47">
        <f t="shared" si="1"/>
        <v>0</v>
      </c>
      <c r="F50" s="47"/>
      <c r="G50" s="47">
        <f t="shared" si="1"/>
        <v>0</v>
      </c>
      <c r="H50" s="165"/>
      <c r="I50" s="47">
        <f t="shared" si="1"/>
        <v>0</v>
      </c>
      <c r="J50" s="47">
        <f t="shared" si="1"/>
        <v>0</v>
      </c>
      <c r="K50" s="47">
        <f t="shared" si="1"/>
        <v>98</v>
      </c>
      <c r="L50" s="47">
        <f t="shared" si="1"/>
        <v>172</v>
      </c>
      <c r="M50" s="47">
        <f t="shared" si="1"/>
        <v>32303</v>
      </c>
      <c r="N50" s="117"/>
    </row>
    <row r="51" spans="1:14" ht="18" customHeight="1" thickBot="1">
      <c r="A51" s="19" t="s">
        <v>11</v>
      </c>
      <c r="B51" s="121"/>
      <c r="C51" s="49">
        <f>C46+C50</f>
        <v>3</v>
      </c>
      <c r="D51" s="49">
        <f t="shared" ref="D51:M51" si="2">D46+D50</f>
        <v>6</v>
      </c>
      <c r="E51" s="49">
        <f t="shared" si="2"/>
        <v>6100</v>
      </c>
      <c r="F51" s="49"/>
      <c r="G51" s="49">
        <f t="shared" si="2"/>
        <v>108</v>
      </c>
      <c r="H51" s="164"/>
      <c r="I51" s="49">
        <f>I46+I50</f>
        <v>61821</v>
      </c>
      <c r="J51" s="49">
        <f t="shared" si="2"/>
        <v>215077</v>
      </c>
      <c r="K51" s="49">
        <f t="shared" si="2"/>
        <v>2122</v>
      </c>
      <c r="L51" s="49">
        <f t="shared" si="2"/>
        <v>13599</v>
      </c>
      <c r="M51" s="49">
        <f t="shared" si="2"/>
        <v>252583</v>
      </c>
      <c r="N51" s="119"/>
    </row>
  </sheetData>
  <mergeCells count="6">
    <mergeCell ref="K2:M2"/>
    <mergeCell ref="B3:B4"/>
    <mergeCell ref="G3:G4"/>
    <mergeCell ref="H3:H4"/>
    <mergeCell ref="A2:A4"/>
    <mergeCell ref="B2:H2"/>
  </mergeCells>
  <phoneticPr fontId="2"/>
  <pageMargins left="0.98425196850393704" right="0.78740157480314965" top="0.78740157480314965" bottom="0.59055118110236227" header="0.51181102362204722" footer="0.51181102362204722"/>
  <pageSetup paperSize="9" scale="76" firstPageNumber="44" fitToWidth="2" orientation="portrait" useFirstPageNumber="1" r:id="rId1"/>
  <headerFooter alignWithMargins="0">
    <oddFooter>&amp;C&amp;"ＭＳ 明朝,標準"&amp;14&amp;P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貸出サービス概況</vt:lpstr>
      <vt:lpstr>蔵書Ⅰ</vt:lpstr>
      <vt:lpstr>蔵書Ⅱ</vt:lpstr>
      <vt:lpstr>受入図書冊数</vt:lpstr>
      <vt:lpstr>視聴覚資料</vt:lpstr>
      <vt:lpstr>個人登録</vt:lpstr>
      <vt:lpstr>個人貸出Ⅰ</vt:lpstr>
      <vt:lpstr>個人貸出Ⅱ</vt:lpstr>
      <vt:lpstr>自動車図書館等</vt:lpstr>
      <vt:lpstr>レファレンス</vt:lpstr>
      <vt:lpstr>視聴覚利用</vt:lpstr>
      <vt:lpstr>コンピュータ</vt:lpstr>
      <vt:lpstr>R2年度決算</vt:lpstr>
      <vt:lpstr>R3年度予算</vt:lpstr>
      <vt:lpstr>相互貸借</vt:lpstr>
      <vt:lpstr>'R2年度決算'!Print_Area</vt:lpstr>
      <vt:lpstr>'R3年度予算'!Print_Area</vt:lpstr>
      <vt:lpstr>コンピュータ!Print_Area</vt:lpstr>
      <vt:lpstr>レファレンス!Print_Area</vt:lpstr>
      <vt:lpstr>個人貸出Ⅰ!Print_Area</vt:lpstr>
      <vt:lpstr>個人貸出Ⅱ!Print_Area</vt:lpstr>
      <vt:lpstr>個人登録!Print_Area</vt:lpstr>
      <vt:lpstr>視聴覚資料!Print_Area</vt:lpstr>
      <vt:lpstr>視聴覚利用!Print_Area</vt:lpstr>
      <vt:lpstr>自動車図書館等!Print_Area</vt:lpstr>
      <vt:lpstr>受入図書冊数!Print_Area</vt:lpstr>
      <vt:lpstr>相互貸借!Print_Area</vt:lpstr>
      <vt:lpstr>蔵書Ⅰ!Print_Area</vt:lpstr>
      <vt:lpstr>蔵書Ⅱ!Print_Area</vt:lpstr>
      <vt:lpstr>貸出サービス概況!Print_Area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文子６３</dc:creator>
  <cp:lastModifiedBy>ilis</cp:lastModifiedBy>
  <cp:lastPrinted>2021-10-14T04:26:09Z</cp:lastPrinted>
  <dcterms:created xsi:type="dcterms:W3CDTF">2006-05-25T06:21:51Z</dcterms:created>
  <dcterms:modified xsi:type="dcterms:W3CDTF">2022-05-27T01:22:29Z</dcterms:modified>
</cp:coreProperties>
</file>