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unma.local\datashare\700601(教)図書館\415総務係\★★★総務係(280616作成）\019　統計(本館利用統計・群馬県の図書館等)\01群馬県の図書館\群馬県の図書館2019\＊R1入力用データ\"/>
    </mc:Choice>
  </mc:AlternateContent>
  <bookViews>
    <workbookView xWindow="0" yWindow="0" windowWidth="19200" windowHeight="11610" tabRatio="766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" sheetId="23" r:id="rId6"/>
    <sheet name="個人貸出Ⅰ" sheetId="24" r:id="rId7"/>
    <sheet name="個人貸出Ⅱ" sheetId="25" r:id="rId8"/>
    <sheet name="自動車図書館等" sheetId="26" r:id="rId9"/>
    <sheet name="レファレンス" sheetId="27" r:id="rId10"/>
    <sheet name="視聴覚利用" sheetId="28" r:id="rId11"/>
    <sheet name="コンピュータ" sheetId="29" r:id="rId12"/>
    <sheet name="H30年度決算" sheetId="30" r:id="rId13"/>
    <sheet name="R元年度予算" sheetId="31" r:id="rId14"/>
    <sheet name="相互貸借" sheetId="32" r:id="rId15"/>
  </sheets>
  <externalReferences>
    <externalReference r:id="rId16"/>
  </externalReferences>
  <definedNames>
    <definedName name="_xlnm.Print_Area" localSheetId="12">H30年度決算!$A$1:$P$53</definedName>
    <definedName name="_xlnm.Print_Area" localSheetId="13">R元年度予算!$A$1:$R$53</definedName>
    <definedName name="_xlnm.Print_Area" localSheetId="11">コンピュータ!$A$1:$T$52</definedName>
    <definedName name="_xlnm.Print_Area" localSheetId="9">レファレンス!$A$1:$Z$51</definedName>
    <definedName name="_xlnm.Print_Area" localSheetId="6">個人貸出Ⅰ!$A$1:$S$51</definedName>
    <definedName name="_xlnm.Print_Area" localSheetId="7">個人貸出Ⅱ!$A$1:$N$51</definedName>
    <definedName name="_xlnm.Print_Area" localSheetId="5">個人登録!$A$1:$P$51</definedName>
    <definedName name="_xlnm.Print_Area" localSheetId="4">視聴覚資料!$A$1:$V$51</definedName>
    <definedName name="_xlnm.Print_Area" localSheetId="10">視聴覚利用!$A$1:$N$51</definedName>
    <definedName name="_xlnm.Print_Area" localSheetId="8">自動車図書館等!$A$1:$N$51</definedName>
    <definedName name="_xlnm.Print_Area" localSheetId="3">受入図書冊数!$A$1:$X$59</definedName>
    <definedName name="_xlnm.Print_Area" localSheetId="14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貸出サービス概況!$A$1:$AA$59</definedName>
  </definedNames>
  <calcPr calcId="152511"/>
</workbook>
</file>

<file path=xl/calcChain.xml><?xml version="1.0" encoding="utf-8"?>
<calcChain xmlns="http://schemas.openxmlformats.org/spreadsheetml/2006/main">
  <c r="Z46" i="18" l="1"/>
  <c r="X25" i="27"/>
  <c r="X46" i="27"/>
  <c r="X51" i="27"/>
  <c r="B25" i="27"/>
  <c r="L46" i="23"/>
  <c r="L51" i="23"/>
  <c r="K46" i="23"/>
  <c r="K51" i="23"/>
  <c r="W46" i="21"/>
  <c r="R50" i="24"/>
  <c r="Q36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Q24" i="19"/>
  <c r="X40" i="18"/>
  <c r="V40" i="18"/>
  <c r="Z40" i="18"/>
  <c r="S40" i="18"/>
  <c r="R40" i="18"/>
  <c r="X32" i="18"/>
  <c r="V32" i="18"/>
  <c r="Z32" i="18"/>
  <c r="G32" i="18"/>
  <c r="V24" i="18"/>
  <c r="Z24" i="18"/>
  <c r="G24" i="18"/>
  <c r="T24" i="18"/>
  <c r="U24" i="18"/>
  <c r="O24" i="18"/>
  <c r="D5" i="18"/>
  <c r="G5" i="18"/>
  <c r="G54" i="18"/>
  <c r="G59" i="18"/>
  <c r="K5" i="18"/>
  <c r="P5" i="18"/>
  <c r="Q5" i="18"/>
  <c r="T5" i="18"/>
  <c r="U5" i="18"/>
  <c r="Y5" i="18"/>
  <c r="AQ40" i="32"/>
  <c r="AZ40" i="32"/>
  <c r="AQ34" i="32"/>
  <c r="AZ34" i="32"/>
  <c r="AQ32" i="32"/>
  <c r="AZ32" i="32"/>
  <c r="AQ18" i="32"/>
  <c r="AZ18" i="32"/>
  <c r="AQ13" i="32"/>
  <c r="B46" i="28"/>
  <c r="C46" i="28"/>
  <c r="C51" i="28"/>
  <c r="D46" i="28"/>
  <c r="D51" i="28"/>
  <c r="E46" i="28"/>
  <c r="G46" i="28"/>
  <c r="G51" i="28"/>
  <c r="H46" i="28"/>
  <c r="H51" i="28"/>
  <c r="I46" i="28"/>
  <c r="J46" i="28"/>
  <c r="J51" i="28"/>
  <c r="K46" i="28"/>
  <c r="L46" i="28"/>
  <c r="L51" i="28"/>
  <c r="M46" i="28"/>
  <c r="M51" i="28"/>
  <c r="B58" i="30"/>
  <c r="K19" i="18"/>
  <c r="K9" i="18"/>
  <c r="Q43" i="19"/>
  <c r="Z57" i="18"/>
  <c r="C54" i="18"/>
  <c r="AQ41" i="32"/>
  <c r="AZ41" i="32"/>
  <c r="Q48" i="19"/>
  <c r="U50" i="32"/>
  <c r="AQ24" i="32"/>
  <c r="AZ24" i="32"/>
  <c r="AQ15" i="32"/>
  <c r="AZ15" i="32"/>
  <c r="C5" i="21"/>
  <c r="L46" i="26"/>
  <c r="M46" i="26"/>
  <c r="K46" i="26"/>
  <c r="F46" i="28"/>
  <c r="U46" i="27"/>
  <c r="D46" i="25"/>
  <c r="G46" i="25"/>
  <c r="G51" i="25"/>
  <c r="C46" i="24"/>
  <c r="E46" i="24"/>
  <c r="F46" i="24"/>
  <c r="G46" i="24"/>
  <c r="I46" i="24"/>
  <c r="I51" i="24"/>
  <c r="J46" i="24"/>
  <c r="K46" i="24"/>
  <c r="M46" i="24"/>
  <c r="M51" i="24"/>
  <c r="N46" i="24"/>
  <c r="N51" i="24"/>
  <c r="O46" i="24"/>
  <c r="Q46" i="24"/>
  <c r="R46" i="24"/>
  <c r="B46" i="24"/>
  <c r="C46" i="22"/>
  <c r="D46" i="22"/>
  <c r="D51" i="22"/>
  <c r="E46" i="22"/>
  <c r="E51" i="22"/>
  <c r="F46" i="22"/>
  <c r="G46" i="22"/>
  <c r="H46" i="22"/>
  <c r="H51" i="22"/>
  <c r="I46" i="22"/>
  <c r="J46" i="22"/>
  <c r="J51" i="22"/>
  <c r="K46" i="22"/>
  <c r="L46" i="22"/>
  <c r="M46" i="22"/>
  <c r="N46" i="22"/>
  <c r="O46" i="22"/>
  <c r="P46" i="22"/>
  <c r="P51" i="22"/>
  <c r="Q46" i="22"/>
  <c r="R46" i="22"/>
  <c r="S46" i="22"/>
  <c r="T46" i="22"/>
  <c r="U46" i="22"/>
  <c r="U51" i="22"/>
  <c r="B46" i="22"/>
  <c r="D5" i="21"/>
  <c r="E5" i="21"/>
  <c r="F5" i="21"/>
  <c r="G5" i="21"/>
  <c r="G54" i="21"/>
  <c r="G59" i="21"/>
  <c r="H5" i="21"/>
  <c r="I5" i="21"/>
  <c r="Q5" i="21"/>
  <c r="R5" i="21"/>
  <c r="R54" i="21"/>
  <c r="R59" i="21"/>
  <c r="S5" i="21"/>
  <c r="T5" i="21"/>
  <c r="U5" i="21"/>
  <c r="V5" i="21"/>
  <c r="V54" i="21"/>
  <c r="V59" i="21"/>
  <c r="W5" i="21"/>
  <c r="O46" i="20"/>
  <c r="D5" i="19"/>
  <c r="E5" i="19"/>
  <c r="F5" i="19"/>
  <c r="F54" i="19"/>
  <c r="F59" i="19"/>
  <c r="G5" i="19"/>
  <c r="H5" i="19"/>
  <c r="C5" i="19"/>
  <c r="J5" i="18"/>
  <c r="L5" i="18"/>
  <c r="M5" i="18"/>
  <c r="N5" i="18"/>
  <c r="O5" i="18"/>
  <c r="R5" i="18"/>
  <c r="S5" i="18"/>
  <c r="V5" i="18"/>
  <c r="W5" i="18"/>
  <c r="X5" i="18"/>
  <c r="H37" i="19"/>
  <c r="S50" i="27"/>
  <c r="S46" i="27"/>
  <c r="T2" i="22"/>
  <c r="I2" i="22"/>
  <c r="Q52" i="19"/>
  <c r="Q30" i="19"/>
  <c r="Q57" i="19"/>
  <c r="Q53" i="19"/>
  <c r="Q35" i="19"/>
  <c r="D58" i="18"/>
  <c r="Z36" i="18"/>
  <c r="Z35" i="18"/>
  <c r="Z31" i="18"/>
  <c r="Z30" i="18"/>
  <c r="BA1" i="32"/>
  <c r="T1" i="29"/>
  <c r="N1" i="28"/>
  <c r="Z1" i="27"/>
  <c r="N1" i="26"/>
  <c r="N1" i="25"/>
  <c r="S1" i="24"/>
  <c r="P1" i="23"/>
  <c r="X1" i="21"/>
  <c r="P1" i="20"/>
  <c r="Z50" i="18"/>
  <c r="Z51" i="18"/>
  <c r="Z52" i="18"/>
  <c r="Z53" i="18"/>
  <c r="Z49" i="18"/>
  <c r="Z48" i="18"/>
  <c r="Z45" i="18"/>
  <c r="Z47" i="18"/>
  <c r="Z44" i="18"/>
  <c r="Z43" i="18"/>
  <c r="M46" i="23"/>
  <c r="M51" i="23"/>
  <c r="Q45" i="19"/>
  <c r="Q46" i="19"/>
  <c r="Q47" i="19"/>
  <c r="Q49" i="19"/>
  <c r="Q50" i="19"/>
  <c r="Q51" i="19"/>
  <c r="Q44" i="19"/>
  <c r="AQ30" i="32"/>
  <c r="AZ30" i="32"/>
  <c r="AQ28" i="32"/>
  <c r="AZ28" i="32"/>
  <c r="AY50" i="32"/>
  <c r="AX50" i="32"/>
  <c r="AW50" i="32"/>
  <c r="AV50" i="32"/>
  <c r="AU50" i="32"/>
  <c r="AT50" i="32"/>
  <c r="AS50" i="32"/>
  <c r="AR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AQ49" i="32"/>
  <c r="AZ49" i="32"/>
  <c r="AQ48" i="32"/>
  <c r="AZ48" i="32"/>
  <c r="AQ47" i="32"/>
  <c r="AZ47" i="32"/>
  <c r="AQ46" i="32"/>
  <c r="AZ46" i="32"/>
  <c r="AQ45" i="32"/>
  <c r="AZ45" i="32"/>
  <c r="AQ44" i="32"/>
  <c r="AZ44" i="32"/>
  <c r="AQ43" i="32"/>
  <c r="AZ43" i="32"/>
  <c r="AQ42" i="32"/>
  <c r="AZ42" i="32"/>
  <c r="AQ39" i="32"/>
  <c r="AZ39" i="32"/>
  <c r="AQ38" i="32"/>
  <c r="AZ38" i="32"/>
  <c r="AQ37" i="32"/>
  <c r="AZ37" i="32"/>
  <c r="AQ36" i="32"/>
  <c r="AZ36" i="32"/>
  <c r="AQ35" i="32"/>
  <c r="AZ35" i="32"/>
  <c r="AQ33" i="32"/>
  <c r="AZ33" i="32"/>
  <c r="AQ31" i="32"/>
  <c r="AZ31" i="32"/>
  <c r="AQ29" i="32"/>
  <c r="AZ29" i="32"/>
  <c r="AQ27" i="32"/>
  <c r="AZ27" i="32"/>
  <c r="AQ26" i="32"/>
  <c r="AZ26" i="32"/>
  <c r="AZ50" i="32"/>
  <c r="AQ25" i="32"/>
  <c r="AZ25" i="32"/>
  <c r="AQ23" i="32"/>
  <c r="AZ23" i="32"/>
  <c r="AQ22" i="32"/>
  <c r="AZ22" i="32"/>
  <c r="AQ21" i="32"/>
  <c r="AZ21" i="32"/>
  <c r="AQ20" i="32"/>
  <c r="AZ20" i="32"/>
  <c r="AQ19" i="32"/>
  <c r="AZ19" i="32"/>
  <c r="AQ17" i="32"/>
  <c r="AZ17" i="32"/>
  <c r="AQ16" i="32"/>
  <c r="AZ16" i="32"/>
  <c r="AQ14" i="32"/>
  <c r="AZ14" i="32"/>
  <c r="AQ12" i="32"/>
  <c r="AZ12" i="32"/>
  <c r="AQ11" i="32"/>
  <c r="AZ11" i="32"/>
  <c r="AQ10" i="32"/>
  <c r="AZ10" i="32"/>
  <c r="AQ9" i="32"/>
  <c r="AZ9" i="32"/>
  <c r="AQ6" i="32"/>
  <c r="AZ6" i="32"/>
  <c r="O52" i="31"/>
  <c r="N52" i="31"/>
  <c r="M52" i="31"/>
  <c r="M53" i="31"/>
  <c r="L52" i="31"/>
  <c r="K52" i="31"/>
  <c r="J52" i="31"/>
  <c r="I52" i="31"/>
  <c r="H52" i="31"/>
  <c r="G52" i="31"/>
  <c r="F52" i="31"/>
  <c r="E52" i="31"/>
  <c r="D52" i="31"/>
  <c r="D53" i="31"/>
  <c r="C52" i="31"/>
  <c r="B52" i="31"/>
  <c r="O48" i="31"/>
  <c r="N48" i="31"/>
  <c r="M48" i="31"/>
  <c r="L48" i="31"/>
  <c r="L53" i="31"/>
  <c r="K48" i="31"/>
  <c r="J48" i="31"/>
  <c r="I48" i="31"/>
  <c r="H48" i="31"/>
  <c r="H53" i="31"/>
  <c r="G48" i="31"/>
  <c r="F48" i="31"/>
  <c r="E48" i="31"/>
  <c r="D48" i="31"/>
  <c r="C48" i="31"/>
  <c r="O3" i="31"/>
  <c r="O52" i="30"/>
  <c r="N52" i="30"/>
  <c r="M52" i="30"/>
  <c r="L52" i="30"/>
  <c r="L53" i="30"/>
  <c r="K52" i="30"/>
  <c r="J52" i="30"/>
  <c r="I52" i="30"/>
  <c r="H52" i="30"/>
  <c r="G52" i="30"/>
  <c r="F52" i="30"/>
  <c r="E52" i="30"/>
  <c r="D52" i="30"/>
  <c r="C52" i="30"/>
  <c r="B52" i="30"/>
  <c r="N48" i="30"/>
  <c r="M48" i="30"/>
  <c r="M53" i="30"/>
  <c r="L48" i="30"/>
  <c r="K48" i="30"/>
  <c r="J48" i="30"/>
  <c r="I48" i="30"/>
  <c r="I53" i="30"/>
  <c r="H48" i="30"/>
  <c r="H53" i="30"/>
  <c r="G48" i="30"/>
  <c r="F48" i="30"/>
  <c r="E48" i="30"/>
  <c r="D48" i="30"/>
  <c r="D53" i="30"/>
  <c r="C48" i="30"/>
  <c r="C53" i="30"/>
  <c r="S50" i="29"/>
  <c r="R50" i="29"/>
  <c r="Q50" i="29"/>
  <c r="P50" i="29"/>
  <c r="O50" i="29"/>
  <c r="M50" i="29"/>
  <c r="L50" i="29"/>
  <c r="K50" i="29"/>
  <c r="S46" i="29"/>
  <c r="S51" i="29"/>
  <c r="R46" i="29"/>
  <c r="R51" i="29"/>
  <c r="Q46" i="29"/>
  <c r="Q51" i="29"/>
  <c r="P46" i="29"/>
  <c r="P51" i="29"/>
  <c r="O46" i="29"/>
  <c r="O51" i="29"/>
  <c r="M46" i="29"/>
  <c r="M51" i="29"/>
  <c r="L46" i="29"/>
  <c r="L51" i="29"/>
  <c r="K46" i="29"/>
  <c r="K51" i="29"/>
  <c r="M50" i="28"/>
  <c r="L50" i="28"/>
  <c r="K50" i="28"/>
  <c r="J50" i="28"/>
  <c r="I50" i="28"/>
  <c r="H50" i="28"/>
  <c r="G50" i="28"/>
  <c r="F50" i="28"/>
  <c r="E50" i="28"/>
  <c r="E51" i="28"/>
  <c r="D50" i="28"/>
  <c r="C50" i="28"/>
  <c r="B50" i="28"/>
  <c r="Y50" i="27"/>
  <c r="X50" i="27"/>
  <c r="W50" i="27"/>
  <c r="V50" i="27"/>
  <c r="U50" i="27"/>
  <c r="Q50" i="27"/>
  <c r="O50" i="27"/>
  <c r="O51" i="27"/>
  <c r="L50" i="27"/>
  <c r="K50" i="27"/>
  <c r="J50" i="27"/>
  <c r="I50" i="27"/>
  <c r="H50" i="27"/>
  <c r="G50" i="27"/>
  <c r="F50" i="27"/>
  <c r="E50" i="27"/>
  <c r="D50" i="27"/>
  <c r="C50" i="27"/>
  <c r="B50" i="27"/>
  <c r="Y46" i="27"/>
  <c r="W46" i="27"/>
  <c r="W51" i="27"/>
  <c r="V46" i="27"/>
  <c r="V51" i="27"/>
  <c r="Q46" i="27"/>
  <c r="Q51" i="27"/>
  <c r="O46" i="27"/>
  <c r="L46" i="27"/>
  <c r="K46" i="27"/>
  <c r="K51" i="27"/>
  <c r="J46" i="27"/>
  <c r="J51" i="27"/>
  <c r="I46" i="27"/>
  <c r="I51" i="27"/>
  <c r="H46" i="27"/>
  <c r="H51" i="27"/>
  <c r="G46" i="27"/>
  <c r="G51" i="27"/>
  <c r="F46" i="27"/>
  <c r="F51" i="27"/>
  <c r="E46" i="27"/>
  <c r="E51" i="27"/>
  <c r="D46" i="27"/>
  <c r="D51" i="27"/>
  <c r="C46" i="27"/>
  <c r="C51" i="27"/>
  <c r="B46" i="27"/>
  <c r="B51" i="27"/>
  <c r="M50" i="26"/>
  <c r="L50" i="26"/>
  <c r="K50" i="26"/>
  <c r="J50" i="26"/>
  <c r="I50" i="26"/>
  <c r="G50" i="26"/>
  <c r="E50" i="26"/>
  <c r="D50" i="26"/>
  <c r="C50" i="26"/>
  <c r="J46" i="26"/>
  <c r="J51" i="26"/>
  <c r="I46" i="26"/>
  <c r="I51" i="26"/>
  <c r="G46" i="26"/>
  <c r="G51" i="26"/>
  <c r="E46" i="26"/>
  <c r="E51" i="26"/>
  <c r="D46" i="26"/>
  <c r="D51" i="26"/>
  <c r="C46" i="26"/>
  <c r="C51" i="26"/>
  <c r="M50" i="25"/>
  <c r="L50" i="25"/>
  <c r="K50" i="25"/>
  <c r="J50" i="25"/>
  <c r="I50" i="25"/>
  <c r="I51" i="25"/>
  <c r="H50" i="25"/>
  <c r="G50" i="25"/>
  <c r="F50" i="25"/>
  <c r="E50" i="25"/>
  <c r="D50" i="25"/>
  <c r="C50" i="25"/>
  <c r="B50" i="25"/>
  <c r="L46" i="25"/>
  <c r="L51" i="25"/>
  <c r="I46" i="25"/>
  <c r="H46" i="25"/>
  <c r="H51" i="25"/>
  <c r="F46" i="25"/>
  <c r="F51" i="25"/>
  <c r="E46" i="25"/>
  <c r="E51" i="25"/>
  <c r="C46" i="25"/>
  <c r="C51" i="25"/>
  <c r="B46" i="25"/>
  <c r="B51" i="25"/>
  <c r="Q50" i="24"/>
  <c r="P50" i="24"/>
  <c r="O50" i="24"/>
  <c r="O51" i="24"/>
  <c r="N50" i="24"/>
  <c r="M50" i="24"/>
  <c r="L50" i="24"/>
  <c r="K50" i="24"/>
  <c r="K51" i="24"/>
  <c r="J50" i="24"/>
  <c r="I50" i="24"/>
  <c r="H50" i="24"/>
  <c r="G50" i="24"/>
  <c r="G51" i="24"/>
  <c r="F50" i="24"/>
  <c r="E50" i="24"/>
  <c r="D50" i="24"/>
  <c r="C50" i="24"/>
  <c r="B50" i="24"/>
  <c r="M50" i="23"/>
  <c r="L50" i="23"/>
  <c r="K50" i="23"/>
  <c r="J50" i="23"/>
  <c r="J51" i="23"/>
  <c r="I50" i="23"/>
  <c r="H50" i="23"/>
  <c r="G50" i="23"/>
  <c r="F50" i="23"/>
  <c r="E50" i="23"/>
  <c r="D50" i="23"/>
  <c r="C50" i="23"/>
  <c r="B50" i="23"/>
  <c r="J46" i="23"/>
  <c r="I46" i="23"/>
  <c r="I51" i="23"/>
  <c r="H46" i="23"/>
  <c r="H51" i="23"/>
  <c r="G46" i="23"/>
  <c r="G51" i="23"/>
  <c r="F46" i="23"/>
  <c r="E46" i="23"/>
  <c r="E51" i="23"/>
  <c r="D46" i="23"/>
  <c r="D51" i="23"/>
  <c r="C46" i="23"/>
  <c r="B46" i="23"/>
  <c r="U50" i="22"/>
  <c r="T50" i="22"/>
  <c r="T51" i="22"/>
  <c r="S50" i="22"/>
  <c r="R50" i="22"/>
  <c r="Q50" i="22"/>
  <c r="P50" i="22"/>
  <c r="O50" i="22"/>
  <c r="O51" i="22"/>
  <c r="N50" i="22"/>
  <c r="M50" i="22"/>
  <c r="M51" i="22"/>
  <c r="L50" i="22"/>
  <c r="L51" i="22"/>
  <c r="K50" i="22"/>
  <c r="K51" i="22"/>
  <c r="J50" i="22"/>
  <c r="I50" i="22"/>
  <c r="H50" i="22"/>
  <c r="G50" i="22"/>
  <c r="F50" i="22"/>
  <c r="E50" i="22"/>
  <c r="D50" i="22"/>
  <c r="C50" i="22"/>
  <c r="C51" i="22"/>
  <c r="B50" i="22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W32" i="21"/>
  <c r="V32" i="21"/>
  <c r="U32" i="21"/>
  <c r="T32" i="21"/>
  <c r="S32" i="21"/>
  <c r="R32" i="21"/>
  <c r="Q32" i="21"/>
  <c r="P32" i="21"/>
  <c r="O32" i="21"/>
  <c r="L32" i="21"/>
  <c r="K32" i="21"/>
  <c r="J32" i="21"/>
  <c r="I32" i="21"/>
  <c r="H32" i="21"/>
  <c r="G32" i="21"/>
  <c r="F32" i="21"/>
  <c r="E32" i="21"/>
  <c r="D32" i="21"/>
  <c r="C32" i="21"/>
  <c r="W24" i="21"/>
  <c r="V24" i="21"/>
  <c r="U24" i="21"/>
  <c r="U54" i="21"/>
  <c r="U59" i="21"/>
  <c r="T24" i="21"/>
  <c r="S24" i="21"/>
  <c r="R24" i="21"/>
  <c r="Q24" i="21"/>
  <c r="P24" i="21"/>
  <c r="O24" i="21"/>
  <c r="N24" i="21"/>
  <c r="M24" i="21"/>
  <c r="M54" i="21"/>
  <c r="M59" i="21"/>
  <c r="L24" i="21"/>
  <c r="K24" i="21"/>
  <c r="J24" i="21"/>
  <c r="I24" i="21"/>
  <c r="I54" i="21"/>
  <c r="I59" i="21"/>
  <c r="H24" i="21"/>
  <c r="G24" i="21"/>
  <c r="F24" i="21"/>
  <c r="E24" i="21"/>
  <c r="E54" i="21"/>
  <c r="E59" i="21"/>
  <c r="D24" i="21"/>
  <c r="C24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F54" i="21"/>
  <c r="F59" i="21"/>
  <c r="E19" i="21"/>
  <c r="D19" i="21"/>
  <c r="C19" i="21"/>
  <c r="W16" i="21"/>
  <c r="V16" i="21"/>
  <c r="U16" i="21"/>
  <c r="T16" i="21"/>
  <c r="S16" i="21"/>
  <c r="S54" i="21"/>
  <c r="S59" i="21"/>
  <c r="R16" i="21"/>
  <c r="Q16" i="21"/>
  <c r="P16" i="21"/>
  <c r="O16" i="21"/>
  <c r="O54" i="21"/>
  <c r="O59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W9" i="21"/>
  <c r="V9" i="21"/>
  <c r="U9" i="21"/>
  <c r="T9" i="21"/>
  <c r="T54" i="21"/>
  <c r="T59" i="21"/>
  <c r="S9" i="21"/>
  <c r="R9" i="21"/>
  <c r="Q9" i="21"/>
  <c r="P9" i="21"/>
  <c r="P54" i="21"/>
  <c r="P59" i="21"/>
  <c r="O9" i="21"/>
  <c r="N9" i="21"/>
  <c r="M9" i="21"/>
  <c r="L9" i="21"/>
  <c r="L54" i="21"/>
  <c r="L59" i="21"/>
  <c r="K9" i="21"/>
  <c r="J9" i="21"/>
  <c r="I9" i="21"/>
  <c r="H9" i="21"/>
  <c r="H54" i="21"/>
  <c r="H59" i="21"/>
  <c r="G9" i="21"/>
  <c r="F9" i="21"/>
  <c r="E9" i="21"/>
  <c r="D9" i="21"/>
  <c r="C9" i="21"/>
  <c r="P5" i="21"/>
  <c r="O5" i="21"/>
  <c r="N5" i="21"/>
  <c r="N54" i="21"/>
  <c r="N59" i="21"/>
  <c r="M5" i="21"/>
  <c r="L5" i="21"/>
  <c r="K5" i="21"/>
  <c r="J5" i="21"/>
  <c r="J54" i="21"/>
  <c r="J59" i="21"/>
  <c r="O50" i="20"/>
  <c r="O51" i="20"/>
  <c r="N50" i="20"/>
  <c r="N51" i="20"/>
  <c r="M50" i="20"/>
  <c r="L50" i="20"/>
  <c r="K50" i="20"/>
  <c r="J50" i="20"/>
  <c r="J51" i="20"/>
  <c r="I50" i="20"/>
  <c r="H50" i="20"/>
  <c r="G50" i="20"/>
  <c r="F50" i="20"/>
  <c r="E50" i="20"/>
  <c r="D50" i="20"/>
  <c r="C50" i="20"/>
  <c r="B50" i="20"/>
  <c r="N46" i="20"/>
  <c r="M46" i="20"/>
  <c r="M51" i="20"/>
  <c r="L46" i="20"/>
  <c r="L51" i="20"/>
  <c r="K46" i="20"/>
  <c r="J46" i="20"/>
  <c r="I46" i="20"/>
  <c r="H46" i="20"/>
  <c r="H51" i="20"/>
  <c r="G46" i="20"/>
  <c r="G51" i="20"/>
  <c r="F46" i="20"/>
  <c r="F51" i="20"/>
  <c r="E46" i="20"/>
  <c r="E51" i="20"/>
  <c r="D46" i="20"/>
  <c r="D51" i="20"/>
  <c r="C46" i="20"/>
  <c r="B46" i="20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Q40" i="19"/>
  <c r="P37" i="19"/>
  <c r="O37" i="19"/>
  <c r="N37" i="19"/>
  <c r="M37" i="19"/>
  <c r="L37" i="19"/>
  <c r="L54" i="19"/>
  <c r="L59" i="19"/>
  <c r="K37" i="19"/>
  <c r="J37" i="19"/>
  <c r="I37" i="19"/>
  <c r="G37" i="19"/>
  <c r="F37" i="19"/>
  <c r="E37" i="19"/>
  <c r="D37" i="19"/>
  <c r="C37" i="19"/>
  <c r="Q37" i="19"/>
  <c r="P32" i="19"/>
  <c r="O32" i="19"/>
  <c r="N32" i="19"/>
  <c r="M32" i="19"/>
  <c r="L32" i="19"/>
  <c r="K32" i="19"/>
  <c r="J32" i="19"/>
  <c r="I32" i="19"/>
  <c r="H32" i="19"/>
  <c r="H54" i="19"/>
  <c r="G32" i="19"/>
  <c r="F32" i="19"/>
  <c r="E32" i="19"/>
  <c r="D32" i="19"/>
  <c r="D54" i="19"/>
  <c r="D59" i="19"/>
  <c r="C32" i="19"/>
  <c r="Q32" i="19"/>
  <c r="P19" i="19"/>
  <c r="O19" i="19"/>
  <c r="N19" i="19"/>
  <c r="M19" i="19"/>
  <c r="L19" i="19"/>
  <c r="K19" i="19"/>
  <c r="J19" i="19"/>
  <c r="I19" i="19"/>
  <c r="H19" i="19"/>
  <c r="F19" i="19"/>
  <c r="E19" i="19"/>
  <c r="D19" i="19"/>
  <c r="P16" i="19"/>
  <c r="O16" i="19"/>
  <c r="N16" i="19"/>
  <c r="M16" i="19"/>
  <c r="L16" i="19"/>
  <c r="K16" i="19"/>
  <c r="K54" i="19"/>
  <c r="K59" i="19"/>
  <c r="J16" i="19"/>
  <c r="I16" i="19"/>
  <c r="H16" i="19"/>
  <c r="G16" i="19"/>
  <c r="G54" i="19"/>
  <c r="G59" i="19"/>
  <c r="F16" i="19"/>
  <c r="E16" i="19"/>
  <c r="D16" i="19"/>
  <c r="C16" i="19"/>
  <c r="Q16" i="19"/>
  <c r="P9" i="19"/>
  <c r="O9" i="19"/>
  <c r="N9" i="19"/>
  <c r="N54" i="19"/>
  <c r="N59" i="19"/>
  <c r="M9" i="19"/>
  <c r="L9" i="19"/>
  <c r="K9" i="19"/>
  <c r="J9" i="19"/>
  <c r="I9" i="19"/>
  <c r="H9" i="19"/>
  <c r="G9" i="19"/>
  <c r="F9" i="19"/>
  <c r="E9" i="19"/>
  <c r="E54" i="19"/>
  <c r="E59" i="19"/>
  <c r="D9" i="19"/>
  <c r="C9" i="19"/>
  <c r="Q9" i="19"/>
  <c r="P5" i="19"/>
  <c r="P54" i="19"/>
  <c r="P59" i="19"/>
  <c r="O5" i="19"/>
  <c r="N5" i="19"/>
  <c r="M5" i="19"/>
  <c r="M54" i="19"/>
  <c r="M59" i="19"/>
  <c r="L5" i="19"/>
  <c r="K5" i="19"/>
  <c r="J5" i="19"/>
  <c r="I5" i="19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Y40" i="18"/>
  <c r="W40" i="18"/>
  <c r="U40" i="18"/>
  <c r="T40" i="18"/>
  <c r="Q40" i="18"/>
  <c r="P40" i="18"/>
  <c r="O40" i="18"/>
  <c r="N40" i="18"/>
  <c r="M40" i="18"/>
  <c r="L40" i="18"/>
  <c r="K40" i="18"/>
  <c r="J40" i="18"/>
  <c r="I40" i="18"/>
  <c r="H40" i="18"/>
  <c r="F40" i="18"/>
  <c r="E40" i="18"/>
  <c r="Y37" i="18"/>
  <c r="X37" i="18"/>
  <c r="W37" i="18"/>
  <c r="V37" i="18"/>
  <c r="Z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Y32" i="18"/>
  <c r="W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F32" i="18"/>
  <c r="E32" i="18"/>
  <c r="Y24" i="18"/>
  <c r="X24" i="18"/>
  <c r="W24" i="18"/>
  <c r="Q24" i="18"/>
  <c r="P24" i="18"/>
  <c r="N24" i="18"/>
  <c r="M24" i="18"/>
  <c r="L24" i="18"/>
  <c r="K24" i="18"/>
  <c r="J24" i="18"/>
  <c r="I24" i="18"/>
  <c r="H24" i="18"/>
  <c r="F24" i="18"/>
  <c r="E24" i="18"/>
  <c r="Y19" i="18"/>
  <c r="X19" i="18"/>
  <c r="W19" i="18"/>
  <c r="V19" i="18"/>
  <c r="Z19" i="18"/>
  <c r="U19" i="18"/>
  <c r="T19" i="18"/>
  <c r="S19" i="18"/>
  <c r="R19" i="18"/>
  <c r="Q19" i="18"/>
  <c r="P19" i="18"/>
  <c r="O19" i="18"/>
  <c r="N19" i="18"/>
  <c r="M19" i="18"/>
  <c r="L19" i="18"/>
  <c r="J19" i="18"/>
  <c r="I19" i="18"/>
  <c r="H19" i="18"/>
  <c r="G19" i="18"/>
  <c r="F19" i="18"/>
  <c r="E19" i="18"/>
  <c r="D19" i="18"/>
  <c r="Y16" i="18"/>
  <c r="X16" i="18"/>
  <c r="W16" i="18"/>
  <c r="V16" i="18"/>
  <c r="Z16" i="18"/>
  <c r="U16" i="18"/>
  <c r="T16" i="18"/>
  <c r="S16" i="18"/>
  <c r="R16" i="18"/>
  <c r="Q16" i="18"/>
  <c r="P16" i="18"/>
  <c r="O16" i="18"/>
  <c r="N16" i="18"/>
  <c r="M16" i="18"/>
  <c r="L16" i="18"/>
  <c r="J16" i="18"/>
  <c r="I16" i="18"/>
  <c r="I54" i="18"/>
  <c r="I59" i="18"/>
  <c r="H16" i="18"/>
  <c r="H54" i="18"/>
  <c r="H59" i="18"/>
  <c r="G16" i="18"/>
  <c r="F16" i="18"/>
  <c r="E16" i="18"/>
  <c r="D16" i="18"/>
  <c r="Y9" i="18"/>
  <c r="X9" i="18"/>
  <c r="W9" i="18"/>
  <c r="V9" i="18"/>
  <c r="Z9" i="18"/>
  <c r="U9" i="18"/>
  <c r="T9" i="18"/>
  <c r="S9" i="18"/>
  <c r="R9" i="18"/>
  <c r="Q9" i="18"/>
  <c r="P9" i="18"/>
  <c r="O9" i="18"/>
  <c r="N9" i="18"/>
  <c r="M9" i="18"/>
  <c r="L9" i="18"/>
  <c r="J9" i="18"/>
  <c r="I9" i="18"/>
  <c r="H9" i="18"/>
  <c r="G9" i="18"/>
  <c r="F9" i="18"/>
  <c r="E9" i="18"/>
  <c r="D9" i="18"/>
  <c r="B48" i="31"/>
  <c r="O48" i="30"/>
  <c r="B48" i="30"/>
  <c r="K46" i="25"/>
  <c r="K51" i="25"/>
  <c r="C19" i="19"/>
  <c r="Q19" i="19"/>
  <c r="G19" i="19"/>
  <c r="Z5" i="18"/>
  <c r="AQ50" i="32"/>
  <c r="I54" i="19"/>
  <c r="I59" i="19"/>
  <c r="Q5" i="19"/>
  <c r="D32" i="18"/>
  <c r="D24" i="18"/>
  <c r="S24" i="18"/>
  <c r="R24" i="18"/>
  <c r="G40" i="18"/>
  <c r="D40" i="18"/>
  <c r="H59" i="19"/>
  <c r="O54" i="19"/>
  <c r="O59" i="19"/>
  <c r="J54" i="19"/>
  <c r="J59" i="19"/>
  <c r="Q31" i="19"/>
  <c r="G51" i="22"/>
  <c r="Q51" i="22"/>
  <c r="I51" i="22"/>
  <c r="S51" i="22"/>
  <c r="B51" i="22"/>
  <c r="R51" i="22"/>
  <c r="N51" i="22"/>
  <c r="F51" i="22"/>
  <c r="K54" i="21"/>
  <c r="K59" i="21"/>
  <c r="W54" i="21"/>
  <c r="W59" i="21"/>
  <c r="C54" i="21"/>
  <c r="C59" i="21"/>
  <c r="Q54" i="21"/>
  <c r="Q59" i="21"/>
  <c r="D54" i="21"/>
  <c r="D59" i="21"/>
  <c r="B51" i="20"/>
  <c r="C51" i="20"/>
  <c r="K51" i="20"/>
  <c r="I51" i="20"/>
  <c r="C51" i="23"/>
  <c r="I53" i="31"/>
  <c r="F53" i="31"/>
  <c r="J53" i="31"/>
  <c r="N53" i="31"/>
  <c r="B53" i="31"/>
  <c r="C53" i="31"/>
  <c r="K53" i="31"/>
  <c r="O53" i="31"/>
  <c r="B53" i="30"/>
  <c r="O53" i="30"/>
  <c r="N53" i="30"/>
  <c r="I51" i="28"/>
  <c r="K51" i="28"/>
  <c r="F51" i="28"/>
  <c r="B51" i="28"/>
  <c r="L51" i="27"/>
  <c r="Y51" i="27"/>
  <c r="S51" i="27"/>
  <c r="U51" i="27"/>
  <c r="F53" i="30"/>
  <c r="G53" i="31"/>
  <c r="E53" i="31"/>
  <c r="E53" i="30"/>
  <c r="J53" i="30"/>
  <c r="G53" i="30"/>
  <c r="K53" i="30"/>
  <c r="D51" i="25"/>
  <c r="R51" i="24"/>
  <c r="J46" i="25"/>
  <c r="J51" i="25"/>
  <c r="M46" i="25"/>
  <c r="M51" i="25"/>
  <c r="Q51" i="24"/>
  <c r="E51" i="24"/>
  <c r="B51" i="24"/>
  <c r="C51" i="24"/>
  <c r="J51" i="24"/>
  <c r="F51" i="24"/>
  <c r="P46" i="24"/>
  <c r="P51" i="24"/>
  <c r="L46" i="24"/>
  <c r="L51" i="24"/>
  <c r="H46" i="24"/>
  <c r="H51" i="24"/>
  <c r="D46" i="24"/>
  <c r="D51" i="24"/>
  <c r="B51" i="23"/>
  <c r="F51" i="23"/>
  <c r="K51" i="26"/>
  <c r="M51" i="26"/>
  <c r="L51" i="26"/>
  <c r="C54" i="19"/>
  <c r="Y54" i="18"/>
  <c r="Y59" i="18"/>
  <c r="Q54" i="18"/>
  <c r="Q59" i="18"/>
  <c r="S54" i="18"/>
  <c r="S59" i="18"/>
  <c r="O54" i="18"/>
  <c r="O59" i="18"/>
  <c r="F54" i="18"/>
  <c r="F59" i="18"/>
  <c r="E54" i="18"/>
  <c r="E59" i="18"/>
  <c r="N54" i="18"/>
  <c r="N59" i="18"/>
  <c r="L54" i="18"/>
  <c r="L59" i="18"/>
  <c r="T54" i="18"/>
  <c r="T59" i="18"/>
  <c r="K54" i="18"/>
  <c r="K59" i="18"/>
  <c r="X54" i="18"/>
  <c r="X59" i="18"/>
  <c r="R54" i="18"/>
  <c r="R59" i="18"/>
  <c r="P54" i="18"/>
  <c r="P59" i="18"/>
  <c r="J54" i="18"/>
  <c r="J59" i="18"/>
  <c r="W54" i="18"/>
  <c r="W59" i="18"/>
  <c r="D54" i="18"/>
  <c r="D59" i="18"/>
  <c r="M54" i="18"/>
  <c r="M59" i="18"/>
  <c r="U54" i="18"/>
  <c r="U59" i="18"/>
  <c r="V54" i="18"/>
  <c r="V59" i="18"/>
  <c r="Q54" i="19"/>
  <c r="C59" i="19"/>
</calcChain>
</file>

<file path=xl/comments1.xml><?xml version="1.0" encoding="utf-8"?>
<comments xmlns="http://schemas.openxmlformats.org/spreadsheetml/2006/main">
  <authors>
    <author>赤石 信行１３</author>
  </authors>
  <commentList>
    <comment ref="D57" authorId="0" shapeId="0">
      <text>
        <r>
          <rPr>
            <sz val="9"/>
            <color indexed="81"/>
            <rFont val="ＭＳ Ｐゴシック"/>
            <family val="3"/>
            <charset val="128"/>
          </rPr>
          <t>資料情報係の宮尾主任に依頼</t>
        </r>
      </text>
    </comment>
  </commentList>
</comments>
</file>

<file path=xl/comments2.xml><?xml version="1.0" encoding="utf-8"?>
<comments xmlns="http://schemas.openxmlformats.org/spreadsheetml/2006/main">
  <authors>
    <author>赤石 信行１３</author>
  </authors>
  <commentList>
    <comment ref="N4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要覧１５ページ（５）本館（館内）用図書を参照。
特別文庫＋国際ﾗｲﾌﾞ＋保存＋簡易登録＋大活字大活字の合計。ただし、大活字の数値に児童書分（１８８冊）が含まれているので、その数を除くこと。また数値の増減がないか資料情報係の担当者に確認すること。
</t>
        </r>
      </text>
    </comment>
  </commentList>
</comments>
</file>

<file path=xl/comments3.xml><?xml version="1.0" encoding="utf-8"?>
<comments xmlns="http://schemas.openxmlformats.org/spreadsheetml/2006/main">
  <authors>
    <author>h21inf119</author>
  </authors>
  <commentList>
    <comment ref="N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4.xml><?xml version="1.0" encoding="utf-8"?>
<comments xmlns="http://schemas.openxmlformats.org/spreadsheetml/2006/main">
  <authors>
    <author>赤石 信行１３</author>
  </authors>
  <commentList>
    <comment ref="P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131,820／751,120,000　歳入歳出予算の総額</t>
        </r>
      </text>
    </comment>
    <comment ref="Q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131,820／166,709,834　予算書の教育費の総額</t>
        </r>
      </text>
    </comment>
  </commentList>
</comments>
</file>

<file path=xl/sharedStrings.xml><?xml version="1.0" encoding="utf-8"?>
<sst xmlns="http://schemas.openxmlformats.org/spreadsheetml/2006/main" count="2742" uniqueCount="667">
  <si>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</si>
  <si>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</si>
  <si>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</si>
  <si>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</si>
  <si>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</si>
  <si>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</si>
  <si>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</si>
  <si>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</si>
  <si>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</si>
  <si>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</si>
  <si>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</si>
  <si>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</si>
  <si>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</si>
  <si>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</si>
  <si>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</si>
  <si>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</si>
  <si>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</si>
  <si>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</si>
  <si>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</si>
  <si>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</si>
  <si>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</si>
  <si>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</si>
  <si>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</si>
  <si>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</si>
  <si>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</si>
  <si>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</si>
  <si>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</si>
  <si>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</si>
  <si>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</si>
  <si>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</si>
  <si>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</si>
  <si>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</si>
  <si>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</si>
  <si>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</si>
  <si>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</si>
  <si>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</si>
  <si>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</si>
  <si>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</si>
  <si>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</si>
  <si>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</si>
  <si>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</si>
  <si>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</si>
  <si>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</si>
  <si>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</si>
  <si>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</si>
  <si>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</si>
  <si>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</si>
  <si>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</si>
  <si>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 xml:space="preserve">  一  般</t>
    <rPh sb="2" eb="6">
      <t>イッパン</t>
    </rPh>
    <phoneticPr fontId="2"/>
  </si>
  <si>
    <t xml:space="preserve">  学  生</t>
    <rPh sb="2" eb="6">
      <t>ガクセイ</t>
    </rPh>
    <phoneticPr fontId="2"/>
  </si>
  <si>
    <t xml:space="preserve">  児  童</t>
    <rPh sb="2" eb="6">
      <t>ジドウ</t>
    </rPh>
    <phoneticPr fontId="2"/>
  </si>
  <si>
    <t xml:space="preserve">  合   計</t>
    <rPh sb="2" eb="7">
      <t>ゴウケイ</t>
    </rPh>
    <phoneticPr fontId="2"/>
  </si>
  <si>
    <t>備  考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</si>
  <si>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</si>
  <si>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</si>
  <si>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</si>
  <si>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  計</t>
    <rPh sb="0" eb="4">
      <t>ソウケイ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</si>
  <si>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</si>
  <si>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</si>
  <si>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</si>
  <si>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</si>
  <si>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</si>
  <si>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</si>
  <si>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</si>
  <si>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</si>
  <si>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</si>
  <si>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</si>
  <si>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児  童</t>
    <rPh sb="3" eb="7">
      <t>ジドウ</t>
    </rPh>
    <phoneticPr fontId="2"/>
  </si>
  <si>
    <t xml:space="preserve">  合  計</t>
    <rPh sb="2" eb="6">
      <t>ゴウケイ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</si>
  <si>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</si>
  <si>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</si>
  <si>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</si>
  <si>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 xml:space="preserve"> </t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</si>
  <si>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</si>
  <si>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</si>
  <si>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</si>
  <si>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</si>
  <si>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</si>
  <si>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</si>
  <si>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</si>
  <si>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</si>
  <si>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</si>
  <si>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</si>
  <si>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</si>
  <si>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</si>
  <si>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</si>
  <si>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</si>
  <si>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</si>
  <si>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</si>
  <si>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</si>
  <si>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</si>
  <si>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</si>
  <si>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</si>
  <si>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</si>
  <si>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</si>
  <si>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</si>
  <si>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</si>
  <si>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</si>
  <si>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</si>
  <si>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</si>
  <si>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</si>
  <si>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</si>
  <si>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</si>
  <si>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</si>
  <si>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</si>
  <si>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</si>
  <si>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</si>
  <si>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</si>
  <si>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</si>
  <si>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</si>
  <si>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</si>
  <si>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</si>
  <si>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</si>
  <si>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</si>
  <si>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</si>
  <si>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</si>
  <si>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</si>
  <si>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</si>
  <si>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</si>
  <si>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</si>
  <si>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</si>
  <si>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</si>
  <si>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</si>
  <si>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</si>
  <si>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</si>
  <si>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</si>
  <si>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</si>
  <si>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</si>
  <si>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</si>
  <si>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</si>
  <si>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</si>
  <si>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</si>
  <si>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</si>
  <si>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</si>
  <si>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</si>
  <si>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</si>
  <si>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</si>
  <si>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</si>
  <si>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</si>
  <si>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</si>
  <si>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</si>
  <si>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</si>
  <si>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自動車図書館・分室・ｻｰﾋﾞｽﾎﾟｲﾝﾄ・団体貸出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</si>
  <si>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</si>
  <si>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</si>
  <si>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</si>
  <si>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</si>
  <si>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</si>
  <si>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</si>
  <si>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</si>
  <si>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</si>
  <si>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本館個人貸出Ⅰ</t>
  </si>
  <si>
    <t>本館個人貸出Ⅱ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</si>
  <si>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</si>
  <si>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</si>
  <si>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</si>
  <si>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</si>
  <si>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</si>
  <si>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</si>
  <si>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</si>
  <si>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</si>
  <si>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</si>
  <si>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</si>
  <si>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</si>
  <si>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</si>
  <si>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</si>
  <si>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</si>
  <si>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</si>
  <si>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</si>
  <si>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</si>
  <si>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</si>
  <si>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</si>
  <si>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</si>
  <si>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</si>
  <si>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</si>
  <si>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</si>
  <si>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</si>
  <si>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</si>
  <si>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</si>
  <si>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</si>
  <si>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</si>
  <si>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</si>
  <si>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</si>
  <si>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</si>
  <si>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</si>
  <si>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公民館</t>
    <rPh sb="0" eb="3">
      <t>コウミンカン</t>
    </rPh>
    <phoneticPr fontId="2"/>
  </si>
  <si>
    <t>大学</t>
    <rPh sb="0" eb="2">
      <t>ダイガク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</si>
  <si>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</si>
  <si>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</si>
  <si>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</si>
  <si>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</si>
  <si>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</si>
  <si>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</si>
  <si>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</si>
  <si>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</si>
  <si>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</si>
  <si>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</si>
  <si>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</si>
  <si>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</si>
  <si>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</si>
  <si>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</si>
  <si>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</si>
  <si>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</si>
  <si>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</si>
  <si>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</si>
  <si>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</si>
  <si>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</si>
  <si>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高校</t>
    <rPh sb="0" eb="2">
      <t>コウコウ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</si>
  <si>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</si>
  <si>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</si>
  <si>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</si>
  <si>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</si>
  <si>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</si>
  <si>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</si>
  <si>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</si>
  <si>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</si>
  <si>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</si>
  <si>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</si>
  <si>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</si>
  <si>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</si>
  <si>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</si>
  <si>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</si>
  <si>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</si>
  <si>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</si>
  <si>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</si>
  <si>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</si>
  <si>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</si>
  <si>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</si>
  <si>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</si>
  <si>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</si>
  <si>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</si>
  <si>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</si>
  <si>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</si>
  <si>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</si>
  <si>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</si>
  <si>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</si>
  <si>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</si>
  <si>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</si>
  <si>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</si>
  <si>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</si>
  <si>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小 計</t>
    <rPh sb="0" eb="1">
      <t>ショウ</t>
    </rPh>
    <rPh sb="2" eb="3">
      <t>ケイ</t>
    </rPh>
    <phoneticPr fontId="2"/>
  </si>
  <si>
    <t>松井田</t>
    <phoneticPr fontId="2"/>
  </si>
  <si>
    <t>合 計</t>
    <rPh sb="0" eb="1">
      <t>ゴウ</t>
    </rPh>
    <rPh sb="2" eb="3">
      <t>ケイ</t>
    </rPh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</si>
  <si>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</si>
  <si>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</si>
  <si>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</si>
  <si>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</si>
  <si>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</si>
  <si>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</si>
  <si>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</si>
  <si>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</si>
  <si>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</si>
  <si>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</si>
  <si>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</si>
  <si>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</si>
  <si>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</si>
  <si>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</si>
  <si>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</si>
  <si>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</si>
  <si>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</si>
  <si>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</si>
  <si>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</si>
  <si>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</si>
  <si>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</si>
  <si>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</si>
  <si>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-</t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</si>
  <si>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</si>
  <si>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</si>
  <si>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</si>
  <si>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</si>
  <si>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</si>
  <si>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</si>
  <si>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</si>
  <si>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</si>
  <si>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</si>
  <si>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</si>
  <si>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</si>
  <si>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</si>
  <si>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</si>
  <si>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</si>
  <si>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</si>
  <si>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</si>
  <si>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</si>
  <si>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</si>
  <si>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</si>
  <si>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</si>
  <si>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</si>
  <si>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</si>
  <si>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※稼働年月日は、和暦での表示に統一しました。</t>
    <rPh sb="1" eb="3">
      <t>カドウ</t>
    </rPh>
    <rPh sb="3" eb="6">
      <t>ネンガッピ</t>
    </rPh>
    <rPh sb="8" eb="10">
      <t>ワレキ</t>
    </rPh>
    <rPh sb="12" eb="14">
      <t>ヒョウジ</t>
    </rPh>
    <rPh sb="15" eb="17">
      <t>トウイツ</t>
    </rPh>
    <phoneticPr fontId="2"/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</si>
  <si>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</si>
  <si>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</si>
  <si>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</si>
  <si>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</si>
  <si>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</si>
  <si>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</si>
  <si>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</si>
  <si>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</si>
  <si>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</si>
  <si>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</si>
  <si>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備  　　　考</t>
    <rPh sb="0" eb="1">
      <t>ソナエ</t>
    </rPh>
    <rPh sb="6" eb="7">
      <t>コウ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</si>
  <si>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</si>
  <si>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</si>
  <si>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</si>
  <si>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</si>
  <si>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</si>
  <si>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</si>
  <si>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</si>
  <si>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</si>
  <si>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</si>
  <si>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</si>
  <si>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</si>
  <si>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</si>
  <si>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>-</t>
    <phoneticPr fontId="4"/>
  </si>
  <si>
    <t>高崎</t>
    <phoneticPr fontId="2"/>
  </si>
  <si>
    <t>箕郷</t>
    <phoneticPr fontId="2"/>
  </si>
  <si>
    <t>-</t>
    <phoneticPr fontId="4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</si>
  <si>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</si>
  <si>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</si>
  <si>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</si>
  <si>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</si>
  <si>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</si>
  <si>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 全　蔵　書　冊　数　内　訳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</si>
  <si>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</si>
  <si>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</si>
  <si>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</si>
  <si>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</si>
  <si>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</si>
  <si>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</si>
  <si>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</si>
  <si>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中之条</t>
    <phoneticPr fontId="2"/>
  </si>
  <si>
    <t>　備　　考</t>
    <phoneticPr fontId="2"/>
  </si>
  <si>
    <t>前橋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</si>
  <si>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</si>
  <si>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</si>
  <si>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</si>
  <si>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</si>
  <si>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</si>
  <si>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</si>
  <si>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</si>
  <si>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</si>
  <si>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Ｃ  Ｄ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</si>
  <si>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</si>
  <si>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</si>
  <si>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</si>
  <si>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</si>
  <si>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</si>
  <si>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</si>
  <si>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</si>
  <si>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吉岡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</si>
  <si>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</si>
  <si>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</si>
  <si>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</si>
  <si>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</si>
  <si>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</si>
  <si>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</si>
  <si>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</si>
  <si>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</t>
    <phoneticPr fontId="2"/>
  </si>
  <si>
    <t>e－メール</t>
    <phoneticPr fontId="2"/>
  </si>
  <si>
    <t>高崎</t>
    <phoneticPr fontId="2"/>
  </si>
  <si>
    <t>箕郷</t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</si>
  <si>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</si>
  <si>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</si>
  <si>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</si>
  <si>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</si>
  <si>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</si>
  <si>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</si>
  <si>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</si>
  <si>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</si>
  <si>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</si>
  <si>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</si>
  <si>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</si>
  <si>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</si>
  <si>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</si>
  <si>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</si>
  <si>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</si>
  <si>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</si>
  <si>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</si>
  <si>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</si>
  <si>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</si>
  <si>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</si>
  <si>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前橋</t>
    <phoneticPr fontId="2"/>
  </si>
  <si>
    <t>．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</si>
  <si>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</si>
  <si>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</si>
  <si>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</si>
  <si>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</si>
  <si>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</si>
  <si>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（％）</t>
    <phoneticPr fontId="2"/>
  </si>
  <si>
    <t>中之条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</si>
  <si>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</si>
  <si>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</si>
  <si>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</si>
  <si>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</si>
  <si>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</si>
  <si>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</si>
  <si>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</si>
  <si>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富士通</t>
    <rPh sb="0" eb="3">
      <t>フジツウ</t>
    </rPh>
    <phoneticPr fontId="3"/>
  </si>
  <si>
    <t>PRIMERGY TX2540 M1</t>
  </si>
  <si>
    <t>パソコン</t>
  </si>
  <si>
    <t>470GB</t>
  </si>
  <si>
    <t>WindowsServer2012</t>
  </si>
  <si>
    <t>iLiswing V3</t>
  </si>
  <si>
    <t>TRCT</t>
  </si>
  <si>
    <t>○</t>
  </si>
  <si>
    <t>外部</t>
  </si>
  <si>
    <t>永</t>
    <rPh sb="0" eb="1">
      <t>エイ</t>
    </rPh>
    <phoneticPr fontId="3"/>
  </si>
  <si>
    <t>未実施</t>
    <rPh sb="0" eb="1">
      <t>ミ</t>
    </rPh>
    <rPh sb="1" eb="3">
      <t>ジッシ</t>
    </rPh>
    <phoneticPr fontId="3"/>
  </si>
  <si>
    <t>未実施</t>
    <rPh sb="0" eb="3">
      <t>ミジッシ</t>
    </rPh>
    <phoneticPr fontId="3"/>
  </si>
  <si>
    <t>ESPRIMO</t>
  </si>
  <si>
    <t>300GB</t>
  </si>
  <si>
    <t>600GB</t>
  </si>
  <si>
    <t>windowS2012</t>
  </si>
  <si>
    <t>TRC</t>
  </si>
  <si>
    <t>館内</t>
  </si>
  <si>
    <t>NEC</t>
  </si>
  <si>
    <t>庁内</t>
  </si>
  <si>
    <t>部分計上</t>
    <rPh sb="0" eb="2">
      <t>ブブン</t>
    </rPh>
    <rPh sb="2" eb="4">
      <t>ケイジョウ</t>
    </rPh>
    <phoneticPr fontId="3"/>
  </si>
  <si>
    <t>TRC/T</t>
  </si>
  <si>
    <t>×</t>
  </si>
  <si>
    <t>TRC,ﾄｯｶｰﾀ</t>
  </si>
  <si>
    <t>富士通</t>
    <rPh sb="0" eb="3">
      <t>フジツウ</t>
    </rPh>
    <phoneticPr fontId="34"/>
  </si>
  <si>
    <t>ＮＥＣ</t>
  </si>
  <si>
    <t>Linux</t>
  </si>
  <si>
    <t>　</t>
  </si>
  <si>
    <t>未実施</t>
    <rPh sb="0" eb="3">
      <t>ミジッシ</t>
    </rPh>
    <phoneticPr fontId="10"/>
  </si>
  <si>
    <t>日立</t>
    <rPh sb="0" eb="2">
      <t>ヒタチ</t>
    </rPh>
    <phoneticPr fontId="3"/>
  </si>
  <si>
    <t>ワークステーション</t>
  </si>
  <si>
    <t>導入経費はリース料に含む</t>
    <rPh sb="0" eb="2">
      <t>ドウニュウ</t>
    </rPh>
    <rPh sb="2" eb="4">
      <t>ケイヒ</t>
    </rPh>
    <rPh sb="8" eb="9">
      <t>リョウ</t>
    </rPh>
    <rPh sb="10" eb="11">
      <t>フク</t>
    </rPh>
    <phoneticPr fontId="3"/>
  </si>
  <si>
    <t>未実施</t>
  </si>
  <si>
    <t>PRIMERGY</t>
  </si>
  <si>
    <t>900GB</t>
  </si>
  <si>
    <t>Windows Server 2012 R2</t>
  </si>
  <si>
    <t>Windows7</t>
  </si>
  <si>
    <t>OPL</t>
  </si>
  <si>
    <t>笠懸図書館で一括記入</t>
    <rPh sb="0" eb="2">
      <t>カサカケ</t>
    </rPh>
    <rPh sb="2" eb="5">
      <t>トショカン</t>
    </rPh>
    <rPh sb="6" eb="8">
      <t>イッカツ</t>
    </rPh>
    <rPh sb="8" eb="10">
      <t>キニュウ</t>
    </rPh>
    <phoneticPr fontId="3"/>
  </si>
  <si>
    <t>未実施</t>
    <rPh sb="0" eb="2">
      <t>ミジッシ</t>
    </rPh>
    <phoneticPr fontId="3"/>
  </si>
  <si>
    <t>ＴＲＣ</t>
  </si>
  <si>
    <t>PRIMERGY　　TX2540</t>
  </si>
  <si>
    <t>Windows2012</t>
  </si>
  <si>
    <t>ｉｌｉｓｗｉｎｇV3</t>
  </si>
  <si>
    <t>TRC・日図協・トッカータ</t>
  </si>
  <si>
    <t>市内</t>
    <rPh sb="0" eb="2">
      <t>シナイ</t>
    </rPh>
    <phoneticPr fontId="3"/>
  </si>
  <si>
    <t>TRC T</t>
  </si>
  <si>
    <t>富士通</t>
  </si>
  <si>
    <t>独自開発</t>
    <rPh sb="0" eb="2">
      <t>ドクジ</t>
    </rPh>
    <rPh sb="2" eb="4">
      <t>カイハツ</t>
    </rPh>
    <phoneticPr fontId="3"/>
  </si>
  <si>
    <t>その他は町村一括貸出図書、読書会図書および学校支援図書</t>
    <rPh sb="2" eb="3">
      <t>タ</t>
    </rPh>
    <rPh sb="4" eb="6">
      <t>チョウソン</t>
    </rPh>
    <rPh sb="6" eb="8">
      <t>イッカツ</t>
    </rPh>
    <rPh sb="8" eb="10">
      <t>カシダシ</t>
    </rPh>
    <rPh sb="10" eb="12">
      <t>トショ</t>
    </rPh>
    <rPh sb="13" eb="16">
      <t>ドクショカイ</t>
    </rPh>
    <rPh sb="16" eb="18">
      <t>トショ</t>
    </rPh>
    <rPh sb="21" eb="23">
      <t>ガッコウ</t>
    </rPh>
    <rPh sb="23" eb="25">
      <t>シエン</t>
    </rPh>
    <rPh sb="25" eb="27">
      <t>トショ</t>
    </rPh>
    <phoneticPr fontId="3"/>
  </si>
  <si>
    <t>用途別その他は町村一括貸出図書、読書会図書および学校支援図書</t>
    <rPh sb="0" eb="3">
      <t>ヨウトベツ</t>
    </rPh>
    <rPh sb="5" eb="6">
      <t>タ</t>
    </rPh>
    <rPh sb="7" eb="9">
      <t>チョウソン</t>
    </rPh>
    <rPh sb="9" eb="11">
      <t>イッカツ</t>
    </rPh>
    <rPh sb="11" eb="13">
      <t>カシダシ</t>
    </rPh>
    <rPh sb="13" eb="15">
      <t>トショ</t>
    </rPh>
    <rPh sb="16" eb="19">
      <t>ドクショカイ</t>
    </rPh>
    <rPh sb="19" eb="21">
      <t>トショ</t>
    </rPh>
    <rPh sb="24" eb="26">
      <t>ガッコウ</t>
    </rPh>
    <rPh sb="26" eb="28">
      <t>シエン</t>
    </rPh>
    <rPh sb="28" eb="30">
      <t>トショ</t>
    </rPh>
    <phoneticPr fontId="3"/>
  </si>
  <si>
    <t>CD-ROMは新聞その他一般資料</t>
    <rPh sb="7" eb="9">
      <t>シンブン</t>
    </rPh>
    <rPh sb="11" eb="12">
      <t>タ</t>
    </rPh>
    <rPh sb="12" eb="14">
      <t>イッパン</t>
    </rPh>
    <rPh sb="14" eb="16">
      <t>シリョウ</t>
    </rPh>
    <phoneticPr fontId="3"/>
  </si>
  <si>
    <t>iLis fiera</t>
  </si>
  <si>
    <t>TRC,NHK,NPL</t>
  </si>
  <si>
    <t>Webｻｰﾊﾞｰの所在は館内・外部の２カ所</t>
    <rPh sb="9" eb="11">
      <t>ショザイ</t>
    </rPh>
    <rPh sb="12" eb="14">
      <t>カンナイ</t>
    </rPh>
    <rPh sb="15" eb="17">
      <t>ガイブ</t>
    </rPh>
    <rPh sb="20" eb="21">
      <t>ショ</t>
    </rPh>
    <phoneticPr fontId="3"/>
  </si>
  <si>
    <t>図書館費のみ</t>
    <rPh sb="0" eb="3">
      <t>トショカン</t>
    </rPh>
    <rPh sb="3" eb="4">
      <t>ヒ</t>
    </rPh>
    <phoneticPr fontId="3"/>
  </si>
  <si>
    <t>(種)</t>
    <rPh sb="1" eb="2">
      <t>シュ</t>
    </rPh>
    <phoneticPr fontId="2"/>
  </si>
  <si>
    <t>(分室、SP)10カ所：永明公民館、第５コミュニティセンター、児童文化センター、朝倉児童館、日吉児童館、大友児童館、下小出児童館、粕川児童館、桜ヶ丘文庫、南三文庫</t>
    <rPh sb="1" eb="3">
      <t>ブンシツ</t>
    </rPh>
    <phoneticPr fontId="2"/>
  </si>
  <si>
    <t>(分室、SP)2カ所：高崎駅市民サービスセンター、倉賀野公民館</t>
    <rPh sb="1" eb="3">
      <t>ブンシツ</t>
    </rPh>
    <phoneticPr fontId="2"/>
  </si>
  <si>
    <t>-</t>
    <phoneticPr fontId="2"/>
  </si>
  <si>
    <t>900GB</t>
    <phoneticPr fontId="2"/>
  </si>
  <si>
    <t>13～18才</t>
    <phoneticPr fontId="3"/>
  </si>
  <si>
    <t>-</t>
    <phoneticPr fontId="2"/>
  </si>
  <si>
    <t>-</t>
    <phoneticPr fontId="2"/>
  </si>
  <si>
    <t>-</t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</si>
  <si>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</si>
  <si>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</si>
  <si>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未実施</t>
    <rPh sb="0" eb="3">
      <t>ミジッシ</t>
    </rPh>
    <phoneticPr fontId="2"/>
  </si>
  <si>
    <t>ＭＫ37ＬＩＢＲ</t>
  </si>
  <si>
    <t>ｗｉｎｄｏｗｓ10</t>
  </si>
  <si>
    <t>Ｌｉｃｓ-Ｒｅ2</t>
  </si>
  <si>
    <t>文献複写には、オンラインデータベース複写も含む</t>
    <rPh sb="0" eb="2">
      <t>ブンケン</t>
    </rPh>
    <rPh sb="2" eb="4">
      <t>フクシャ</t>
    </rPh>
    <rPh sb="18" eb="20">
      <t>フクシャ</t>
    </rPh>
    <rPh sb="21" eb="22">
      <t>フク</t>
    </rPh>
    <phoneticPr fontId="3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</si>
  <si>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</si>
  <si>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WINDOWS　SERVER</t>
  </si>
  <si>
    <t>iLiswing21/we</t>
  </si>
  <si>
    <t>登録なし</t>
    <rPh sb="0" eb="2">
      <t>トウロク</t>
    </rPh>
    <phoneticPr fontId="3"/>
  </si>
  <si>
    <t>図書、ＡＶ</t>
    <rPh sb="0" eb="2">
      <t>トショ</t>
    </rPh>
    <phoneticPr fontId="4"/>
  </si>
  <si>
    <t>中央館で一括計上</t>
    <rPh sb="0" eb="2">
      <t>チュウオウ</t>
    </rPh>
    <rPh sb="2" eb="3">
      <t>ヤカタ</t>
    </rPh>
    <rPh sb="4" eb="6">
      <t>イッカツ</t>
    </rPh>
    <rPh sb="6" eb="8">
      <t>ケイジョウ</t>
    </rPh>
    <phoneticPr fontId="3"/>
  </si>
  <si>
    <t>中央館で一括計上</t>
    <phoneticPr fontId="2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</si>
  <si>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</si>
  <si>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</si>
  <si>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PC-MK37LBZGR</t>
  </si>
  <si>
    <t>500GB</t>
  </si>
  <si>
    <t>windows10 Pro</t>
  </si>
  <si>
    <t>トーハンマーク</t>
  </si>
  <si>
    <t>PRiMERGY</t>
  </si>
  <si>
    <t>iLiswingV3</t>
  </si>
  <si>
    <t>PRIMEGY RX2520M1他</t>
    <rPh sb="16" eb="17">
      <t>ホカ</t>
    </rPh>
    <phoneticPr fontId="3"/>
  </si>
  <si>
    <t>2TB×2</t>
  </si>
  <si>
    <t>Windows10</t>
  </si>
  <si>
    <t>ライブマックス</t>
  </si>
  <si>
    <t>Ｈ29</t>
  </si>
  <si>
    <t>ウインドウズ7</t>
  </si>
  <si>
    <t>名館長</t>
    <rPh sb="0" eb="1">
      <t>メイ</t>
    </rPh>
    <rPh sb="1" eb="3">
      <t>カンチョウ</t>
    </rPh>
    <phoneticPr fontId="3"/>
  </si>
  <si>
    <t>導入なし</t>
    <rPh sb="0" eb="2">
      <t>ドウニュウ</t>
    </rPh>
    <phoneticPr fontId="3"/>
  </si>
  <si>
    <t>-</t>
    <phoneticPr fontId="2"/>
  </si>
  <si>
    <t>600GB</t>
    <phoneticPr fontId="2"/>
  </si>
  <si>
    <t>WindowsServer2012R2</t>
    <phoneticPr fontId="2"/>
  </si>
  <si>
    <t>Express5800/T110i</t>
  </si>
  <si>
    <t>900ＧＢ</t>
  </si>
  <si>
    <t>Red Hat Enterprise  Linux</t>
  </si>
  <si>
    <t>LｉCS-Re2</t>
  </si>
  <si>
    <t>Ｅxpress5800/R110h-1</t>
  </si>
  <si>
    <t>450GB×3(RAID5)</t>
  </si>
  <si>
    <t>PRIMERGY</t>
    <phoneticPr fontId="2"/>
  </si>
  <si>
    <t>TRC</t>
    <phoneticPr fontId="2"/>
  </si>
  <si>
    <t>エプソン</t>
  </si>
  <si>
    <t>Web図書管理システム</t>
  </si>
  <si>
    <t>80GB</t>
    <phoneticPr fontId="2"/>
  </si>
  <si>
    <t>Windows7</t>
    <phoneticPr fontId="2"/>
  </si>
  <si>
    <t>PRIMERGY RX2530</t>
  </si>
  <si>
    <t>HA8000/RS220AN2</t>
  </si>
  <si>
    <t>1000ＧＢ</t>
  </si>
  <si>
    <t>Windows Server 2012R2</t>
  </si>
  <si>
    <t>ADWORLD図書館情報総合システム</t>
  </si>
  <si>
    <t>（株）図書館流通センター・(株)ムービーマネジメントカンパニー</t>
  </si>
  <si>
    <t>-</t>
    <phoneticPr fontId="2"/>
  </si>
  <si>
    <t>その他に学校連携を計上</t>
    <rPh sb="2" eb="3">
      <t>タ</t>
    </rPh>
    <rPh sb="4" eb="6">
      <t>ガッコウ</t>
    </rPh>
    <rPh sb="6" eb="8">
      <t>レンケイ</t>
    </rPh>
    <rPh sb="9" eb="11">
      <t>ケイジョウ</t>
    </rPh>
    <phoneticPr fontId="1"/>
  </si>
  <si>
    <t>その他に学校連携を計上</t>
  </si>
  <si>
    <t>その他に学校連携を計上</t>
    <phoneticPr fontId="2"/>
  </si>
  <si>
    <t>250GB</t>
  </si>
  <si>
    <t>本館で一括計上</t>
    <rPh sb="0" eb="2">
      <t>ホンカン</t>
    </rPh>
    <rPh sb="3" eb="5">
      <t>イッカツ</t>
    </rPh>
    <rPh sb="5" eb="7">
      <t>ケイジョウ</t>
    </rPh>
    <phoneticPr fontId="10"/>
  </si>
  <si>
    <t>Windows2012</t>
    <phoneticPr fontId="2"/>
  </si>
  <si>
    <t>(分室、SP)1カ所：伊勢崎市民プラザ</t>
    <phoneticPr fontId="2"/>
  </si>
  <si>
    <t>郷土資料貸出数は各分類に含まれる</t>
    <rPh sb="0" eb="2">
      <t>キョウド</t>
    </rPh>
    <rPh sb="2" eb="4">
      <t>シリョウ</t>
    </rPh>
    <rPh sb="4" eb="6">
      <t>カシダシ</t>
    </rPh>
    <rPh sb="6" eb="7">
      <t>スウ</t>
    </rPh>
    <rPh sb="8" eb="9">
      <t>カク</t>
    </rPh>
    <rPh sb="9" eb="11">
      <t>ブンルイ</t>
    </rPh>
    <rPh sb="12" eb="13">
      <t>フク</t>
    </rPh>
    <phoneticPr fontId="3"/>
  </si>
  <si>
    <t>-</t>
    <phoneticPr fontId="2"/>
  </si>
  <si>
    <t>不明</t>
    <rPh sb="0" eb="2">
      <t>フメイ</t>
    </rPh>
    <phoneticPr fontId="3"/>
  </si>
  <si>
    <t>‐</t>
  </si>
  <si>
    <t>文    　学</t>
    <rPh sb="0" eb="1">
      <t>ブン</t>
    </rPh>
    <rPh sb="6" eb="7">
      <t>ガク</t>
    </rPh>
    <phoneticPr fontId="2"/>
  </si>
  <si>
    <t>平成30年度</t>
    <rPh sb="0" eb="2">
      <t>ヘイセイ</t>
    </rPh>
    <rPh sb="4" eb="6">
      <t>ネンド</t>
    </rPh>
    <phoneticPr fontId="2"/>
  </si>
  <si>
    <t>(分室、SP)14カ所：市内の公民館14館</t>
    <phoneticPr fontId="2"/>
  </si>
  <si>
    <t>-</t>
    <phoneticPr fontId="2"/>
  </si>
  <si>
    <t>ニッサンアトラス</t>
  </si>
  <si>
    <t>(分室、SP)6カ所：利南公民館、池田公民館、薄根公民館、川田公民館、白沢公民館図書室、利根公民館図書室</t>
    <phoneticPr fontId="2"/>
  </si>
  <si>
    <t>(分室、SP)10カ所：中央、渋川、渋川西部、金島、古巻、豊秋、伊香保、小野上、子持、赤城</t>
    <phoneticPr fontId="2"/>
  </si>
  <si>
    <t>半径2㎞以外</t>
  </si>
  <si>
    <t>はくちょう号</t>
  </si>
  <si>
    <t>町内小学校・福祉施設</t>
  </si>
  <si>
    <t>13～18歳</t>
  </si>
  <si>
    <t>12～19歳</t>
    <rPh sb="5" eb="6">
      <t>サイ</t>
    </rPh>
    <phoneticPr fontId="3"/>
  </si>
  <si>
    <t>12～19歳</t>
    <phoneticPr fontId="2"/>
  </si>
  <si>
    <t>13～18歳</t>
    <rPh sb="5" eb="6">
      <t>サイ</t>
    </rPh>
    <phoneticPr fontId="2"/>
  </si>
  <si>
    <t>13～18歳</t>
    <phoneticPr fontId="2"/>
  </si>
  <si>
    <t>13～22歳</t>
    <rPh sb="5" eb="6">
      <t>サイ</t>
    </rPh>
    <phoneticPr fontId="3"/>
  </si>
  <si>
    <t>12～17歳</t>
    <rPh sb="5" eb="6">
      <t>サイ</t>
    </rPh>
    <phoneticPr fontId="3"/>
  </si>
  <si>
    <t>永</t>
  </si>
  <si>
    <t>無</t>
  </si>
  <si>
    <t>13～18歳</t>
    <rPh sb="5" eb="6">
      <t>サイ</t>
    </rPh>
    <phoneticPr fontId="3"/>
  </si>
  <si>
    <t>永年</t>
    <rPh sb="0" eb="2">
      <t>エイネン</t>
    </rPh>
    <phoneticPr fontId="3"/>
  </si>
  <si>
    <t>制限なし</t>
    <rPh sb="0" eb="2">
      <t>セイゲン</t>
    </rPh>
    <phoneticPr fontId="3"/>
  </si>
  <si>
    <t>13～22歳</t>
  </si>
  <si>
    <t>永年</t>
  </si>
  <si>
    <t>―</t>
  </si>
  <si>
    <t>(1538)</t>
  </si>
  <si>
    <t>雑誌は0に含む/その他はＹＡ</t>
  </si>
  <si>
    <t>洋書は各分類に含む</t>
  </si>
  <si>
    <t>(分室、SP)3カ所：木崎行政センター・生品行政センター・綿打行政センター</t>
    <phoneticPr fontId="2"/>
  </si>
  <si>
    <t>-</t>
    <phoneticPr fontId="2"/>
  </si>
  <si>
    <t>－</t>
    <phoneticPr fontId="2"/>
  </si>
  <si>
    <t>日本電気㈱</t>
  </si>
  <si>
    <t>図書：TRC
ＡＶ：自前</t>
  </si>
  <si>
    <t>平成30年度決算</t>
    <phoneticPr fontId="2"/>
  </si>
  <si>
    <t>令和元年度予算</t>
    <rPh sb="0" eb="2">
      <t>レイワ</t>
    </rPh>
    <rPh sb="2" eb="3">
      <t>ガン</t>
    </rPh>
    <phoneticPr fontId="2"/>
  </si>
  <si>
    <t>白黒10円・カラー100円</t>
    <rPh sb="0" eb="2">
      <t>シロクロ</t>
    </rPh>
    <rPh sb="4" eb="5">
      <t>エン</t>
    </rPh>
    <rPh sb="12" eb="13">
      <t>エン</t>
    </rPh>
    <phoneticPr fontId="3"/>
  </si>
  <si>
    <t>Windows
2012</t>
  </si>
  <si>
    <t>中央館で一括計上</t>
    <rPh sb="0" eb="2">
      <t>チュウオウ</t>
    </rPh>
    <rPh sb="2" eb="3">
      <t>カン</t>
    </rPh>
    <phoneticPr fontId="3"/>
  </si>
  <si>
    <t>本館で一括計上</t>
    <rPh sb="0" eb="2">
      <t>ホンカン</t>
    </rPh>
    <rPh sb="3" eb="5">
      <t>イッカツ</t>
    </rPh>
    <rPh sb="5" eb="7">
      <t>ケイジョウ</t>
    </rPh>
    <phoneticPr fontId="2"/>
  </si>
  <si>
    <t>Express5800/R120h</t>
  </si>
  <si>
    <t>5.4TB</t>
  </si>
  <si>
    <t>Windows Server 2016</t>
  </si>
  <si>
    <t>PostGresql</t>
  </si>
  <si>
    <t>Express5800</t>
  </si>
  <si>
    <t>LiCS-Ｒｅ2</t>
  </si>
  <si>
    <t>ＴＲＣ-T</t>
  </si>
  <si>
    <t>-</t>
    <phoneticPr fontId="2"/>
  </si>
  <si>
    <t>1.3TB</t>
  </si>
  <si>
    <t>部分</t>
  </si>
  <si>
    <t>H26.7</t>
  </si>
  <si>
    <t>73GB</t>
  </si>
  <si>
    <t>TRC　T/TR</t>
  </si>
  <si>
    <t>PRIMERGY
RX200 S8</t>
  </si>
  <si>
    <t>600GS</t>
  </si>
  <si>
    <t>Windous
Server</t>
  </si>
  <si>
    <t>PRIMEGY</t>
  </si>
  <si>
    <t>Windous Server 2016</t>
  </si>
  <si>
    <t>渋川市立図書館で一括計上</t>
    <phoneticPr fontId="2"/>
  </si>
  <si>
    <t>部分計上</t>
  </si>
  <si>
    <t>A4/50 A3/80</t>
  </si>
  <si>
    <t>PRIMERGY　RX2530</t>
    <phoneticPr fontId="2"/>
  </si>
  <si>
    <t>Windows　Server　2016</t>
  </si>
  <si>
    <t>外部</t>
    <rPh sb="0" eb="2">
      <t>ガイブ</t>
    </rPh>
    <phoneticPr fontId="3"/>
  </si>
  <si>
    <t>クラウド</t>
  </si>
  <si>
    <t>windows</t>
  </si>
  <si>
    <t>ｗｅｂｉＬｉｓ</t>
  </si>
  <si>
    <t>ランニングコストはシステムリース料＋システム保守＋サーバ借上料、東公民館・岩宿博物館のシステム代金も含む。台数は図書館2館分。</t>
  </si>
  <si>
    <t>Ｌｉｎｕｘ　　　　　　　　　　　Windows 10 Professional</t>
    <phoneticPr fontId="2"/>
  </si>
  <si>
    <t>業務委託の為、人件費は「その他の図書館費」に計上</t>
    <rPh sb="0" eb="2">
      <t>ギョウム</t>
    </rPh>
    <rPh sb="2" eb="4">
      <t>イタク</t>
    </rPh>
    <rPh sb="5" eb="6">
      <t>タメ</t>
    </rPh>
    <rPh sb="7" eb="10">
      <t>ジンケンヒ</t>
    </rPh>
    <rPh sb="14" eb="15">
      <t>ホカ</t>
    </rPh>
    <rPh sb="16" eb="19">
      <t>トショカン</t>
    </rPh>
    <rPh sb="19" eb="20">
      <t>ヒ</t>
    </rPh>
    <rPh sb="22" eb="24">
      <t>ケイジョウ</t>
    </rPh>
    <phoneticPr fontId="3"/>
  </si>
  <si>
    <t>-</t>
    <phoneticPr fontId="2"/>
  </si>
  <si>
    <t>WebiLis</t>
  </si>
  <si>
    <t>クラウドのため、ハードに関する記載無し</t>
    <rPh sb="12" eb="13">
      <t>カン</t>
    </rPh>
    <rPh sb="15" eb="17">
      <t>キサイ</t>
    </rPh>
    <rPh sb="17" eb="18">
      <t>ナ</t>
    </rPh>
    <phoneticPr fontId="3"/>
  </si>
  <si>
    <t>WebiLis V3</t>
  </si>
  <si>
    <t>図書TRC
AV独自</t>
  </si>
  <si>
    <t>ｸﾗｳﾄﾞ型ｻｰﾋﾞｽｼｽﾃﾑを導入したためﾊｰﾄﾞとOSは不明</t>
  </si>
  <si>
    <t>人件費は図書館臨時職員分のみ</t>
  </si>
  <si>
    <t>未実施</t>
    <phoneticPr fontId="2"/>
  </si>
  <si>
    <t>未実施</t>
    <phoneticPr fontId="2"/>
  </si>
  <si>
    <t>Windouws8.1 Pro</t>
    <phoneticPr fontId="2"/>
  </si>
  <si>
    <t>Endeavor AT990E</t>
    <phoneticPr fontId="2"/>
  </si>
  <si>
    <t>本館に含める</t>
    <rPh sb="0" eb="2">
      <t>ホンカン</t>
    </rPh>
    <rPh sb="3" eb="4">
      <t>フク</t>
    </rPh>
    <phoneticPr fontId="10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</si>
  <si>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</si>
  <si>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蔵　書　Ⅰ</t>
    <phoneticPr fontId="2"/>
  </si>
  <si>
    <t>蔵　書　Ⅱ</t>
    <phoneticPr fontId="2"/>
  </si>
  <si>
    <t>受 入 図 書 冊 数</t>
    <phoneticPr fontId="2"/>
  </si>
  <si>
    <t>H３０年度より新規利用券申込時の男女別登録を廃止</t>
    <rPh sb="3" eb="5">
      <t>ネンド</t>
    </rPh>
    <rPh sb="7" eb="9">
      <t>シンキ</t>
    </rPh>
    <rPh sb="9" eb="11">
      <t>リヨウ</t>
    </rPh>
    <rPh sb="11" eb="12">
      <t>ケン</t>
    </rPh>
    <rPh sb="12" eb="14">
      <t>モウシコ</t>
    </rPh>
    <rPh sb="14" eb="15">
      <t>トキ</t>
    </rPh>
    <rPh sb="16" eb="18">
      <t>ダンジョ</t>
    </rPh>
    <rPh sb="18" eb="19">
      <t>ベツ</t>
    </rPh>
    <rPh sb="19" eb="21">
      <t>トウロク</t>
    </rPh>
    <rPh sb="22" eb="24">
      <t>ハイシ</t>
    </rPh>
    <phoneticPr fontId="3"/>
  </si>
  <si>
    <t>有効登録者数は本館で一括計上</t>
  </si>
  <si>
    <t>産　　   業</t>
    <rPh sb="0" eb="7">
      <t>サンギョウ</t>
    </rPh>
    <phoneticPr fontId="2"/>
  </si>
  <si>
    <t>芸術ｽﾎﾟｰﾂ</t>
    <rPh sb="0" eb="2">
      <t>ゲイジュツ</t>
    </rPh>
    <phoneticPr fontId="2"/>
  </si>
  <si>
    <t>言　     語</t>
    <rPh sb="0" eb="8">
      <t>ゲンゴ</t>
    </rPh>
    <phoneticPr fontId="2"/>
  </si>
  <si>
    <t xml:space="preserve"> 洋      書</t>
    <rPh sb="1" eb="9">
      <t>ヨウショ</t>
    </rPh>
    <phoneticPr fontId="2"/>
  </si>
  <si>
    <t>そ の 他</t>
    <rPh sb="0" eb="5">
      <t>ソノタ</t>
    </rPh>
    <phoneticPr fontId="2"/>
  </si>
  <si>
    <t>合　    計</t>
    <rPh sb="0" eb="7">
      <t>ゴウケイ</t>
    </rPh>
    <phoneticPr fontId="2"/>
  </si>
  <si>
    <t xml:space="preserve">　 用 途 別 内 訳 </t>
    <rPh sb="2" eb="3">
      <t>ヨウ</t>
    </rPh>
    <rPh sb="4" eb="5">
      <t>ト</t>
    </rPh>
    <rPh sb="6" eb="7">
      <t>ベツ</t>
    </rPh>
    <rPh sb="8" eb="9">
      <t>ナイ</t>
    </rPh>
    <rPh sb="10" eb="11">
      <t>ヤク</t>
    </rPh>
    <phoneticPr fontId="2"/>
  </si>
  <si>
    <t>奉仕人口　　　（人）</t>
    <rPh sb="0" eb="2">
      <t>ホウシ</t>
    </rPh>
    <rPh sb="2" eb="4">
      <t>ジンコウ</t>
    </rPh>
    <rPh sb="8" eb="9">
      <t>ニン</t>
    </rPh>
    <phoneticPr fontId="2"/>
  </si>
  <si>
    <t>来館者数　　　　（人）</t>
    <rPh sb="0" eb="3">
      <t>ライカンシャ</t>
    </rPh>
    <rPh sb="3" eb="4">
      <t>スウ</t>
    </rPh>
    <phoneticPr fontId="2"/>
  </si>
  <si>
    <t xml:space="preserve">  登 録 者 数</t>
    <rPh sb="2" eb="3">
      <t>ノボル</t>
    </rPh>
    <rPh sb="4" eb="5">
      <t>ロク</t>
    </rPh>
    <rPh sb="6" eb="7">
      <t>シャ</t>
    </rPh>
    <rPh sb="8" eb="9">
      <t>スウ</t>
    </rPh>
    <phoneticPr fontId="2"/>
  </si>
  <si>
    <t xml:space="preserve">  本 館 奉 仕</t>
    <rPh sb="2" eb="3">
      <t>ホン</t>
    </rPh>
    <rPh sb="4" eb="5">
      <t>カン</t>
    </rPh>
    <rPh sb="6" eb="7">
      <t>ミツグ</t>
    </rPh>
    <rPh sb="8" eb="9">
      <t>ツコウ</t>
    </rPh>
    <phoneticPr fontId="2"/>
  </si>
  <si>
    <t xml:space="preserve">  個 人 貸 出 数</t>
    <rPh sb="2" eb="3">
      <t>コ</t>
    </rPh>
    <rPh sb="4" eb="5">
      <t>ジン</t>
    </rPh>
    <rPh sb="6" eb="7">
      <t>カシ</t>
    </rPh>
    <rPh sb="8" eb="9">
      <t>デ</t>
    </rPh>
    <rPh sb="10" eb="11">
      <t>カズ</t>
    </rPh>
    <phoneticPr fontId="2"/>
  </si>
  <si>
    <t xml:space="preserve">  個 人 貸 出 人 数</t>
    <rPh sb="2" eb="3">
      <t>コ</t>
    </rPh>
    <rPh sb="4" eb="5">
      <t>ジン</t>
    </rPh>
    <rPh sb="6" eb="7">
      <t>カシ</t>
    </rPh>
    <rPh sb="8" eb="9">
      <t>デ</t>
    </rPh>
    <rPh sb="10" eb="11">
      <t>ジン</t>
    </rPh>
    <rPh sb="12" eb="13">
      <t>カズ</t>
    </rPh>
    <phoneticPr fontId="2"/>
  </si>
  <si>
    <t xml:space="preserve">  貸 出 数  （図書＋視聴覚資料等）</t>
    <rPh sb="2" eb="3">
      <t>カシ</t>
    </rPh>
    <rPh sb="4" eb="5">
      <t>デ</t>
    </rPh>
    <rPh sb="6" eb="7">
      <t>カズ</t>
    </rPh>
    <phoneticPr fontId="2"/>
  </si>
  <si>
    <t>うち自治体内  貸出</t>
    <rPh sb="2" eb="5">
      <t>ジチタイ</t>
    </rPh>
    <rPh sb="5" eb="6">
      <t>ナイ</t>
    </rPh>
    <rPh sb="8" eb="10">
      <t>カシダシ</t>
    </rPh>
    <phoneticPr fontId="2"/>
  </si>
  <si>
    <t xml:space="preserve">  本   館</t>
    <rPh sb="2" eb="3">
      <t>ホン</t>
    </rPh>
    <rPh sb="6" eb="7">
      <t>カン</t>
    </rPh>
    <phoneticPr fontId="2"/>
  </si>
  <si>
    <t>そ の 他</t>
    <rPh sb="4" eb="5">
      <t>タ</t>
    </rPh>
    <phoneticPr fontId="2"/>
  </si>
  <si>
    <t>所  蔵  数</t>
    <rPh sb="0" eb="1">
      <t>トコロ</t>
    </rPh>
    <rPh sb="3" eb="4">
      <t>クラ</t>
    </rPh>
    <rPh sb="6" eb="7">
      <t>スウ</t>
    </rPh>
    <phoneticPr fontId="2"/>
  </si>
  <si>
    <t xml:space="preserve">   視 聴 覚 資 料</t>
    <rPh sb="3" eb="4">
      <t>シ</t>
    </rPh>
    <rPh sb="5" eb="6">
      <t>チョウ</t>
    </rPh>
    <rPh sb="7" eb="8">
      <t>サトル</t>
    </rPh>
    <rPh sb="9" eb="10">
      <t>シ</t>
    </rPh>
    <rPh sb="11" eb="12">
      <t>リョウ</t>
    </rPh>
    <phoneticPr fontId="2"/>
  </si>
  <si>
    <t xml:space="preserve">  視 聴 覚 資 料</t>
    <rPh sb="2" eb="3">
      <t>シ</t>
    </rPh>
    <rPh sb="4" eb="5">
      <t>チョウ</t>
    </rPh>
    <rPh sb="6" eb="7">
      <t>サトル</t>
    </rPh>
    <rPh sb="8" eb="9">
      <t>シ</t>
    </rPh>
    <rPh sb="10" eb="11">
      <t>リョウ</t>
    </rPh>
    <phoneticPr fontId="2"/>
  </si>
  <si>
    <t xml:space="preserve">  一   般</t>
    <rPh sb="2" eb="3">
      <t>イチ</t>
    </rPh>
    <rPh sb="6" eb="7">
      <t>パン</t>
    </rPh>
    <phoneticPr fontId="2"/>
  </si>
  <si>
    <t xml:space="preserve">  登録開始</t>
    <rPh sb="2" eb="4">
      <t>トウロク</t>
    </rPh>
    <rPh sb="4" eb="6">
      <t>カイシ</t>
    </rPh>
    <phoneticPr fontId="2"/>
  </si>
  <si>
    <t xml:space="preserve">  年齢</t>
    <rPh sb="2" eb="4">
      <t>ネンレイ</t>
    </rPh>
    <phoneticPr fontId="2"/>
  </si>
  <si>
    <t xml:space="preserve"> 利用有効</t>
    <rPh sb="1" eb="3">
      <t>リヨウ</t>
    </rPh>
    <rPh sb="3" eb="5">
      <t>ユウコウ</t>
    </rPh>
    <phoneticPr fontId="2"/>
  </si>
  <si>
    <t xml:space="preserve"> 期間</t>
    <rPh sb="1" eb="3">
      <t>キカン</t>
    </rPh>
    <phoneticPr fontId="2"/>
  </si>
  <si>
    <t>自動車  図書館</t>
    <rPh sb="0" eb="3">
      <t>ジドウシャ</t>
    </rPh>
    <rPh sb="5" eb="8">
      <t>トショカン</t>
    </rPh>
    <phoneticPr fontId="2"/>
  </si>
  <si>
    <t xml:space="preserve"> 人口百人当   </t>
    <rPh sb="1" eb="3">
      <t>ジンコウ</t>
    </rPh>
    <rPh sb="3" eb="4">
      <t>ヒャク</t>
    </rPh>
    <rPh sb="4" eb="5">
      <t>ニン</t>
    </rPh>
    <rPh sb="5" eb="6">
      <t>ア</t>
    </rPh>
    <phoneticPr fontId="2"/>
  </si>
  <si>
    <t xml:space="preserve"> 冊数</t>
    <phoneticPr fontId="2"/>
  </si>
  <si>
    <t xml:space="preserve">  貸  出  冊  数</t>
    <rPh sb="2" eb="3">
      <t>カシ</t>
    </rPh>
    <rPh sb="5" eb="6">
      <t>デ</t>
    </rPh>
    <rPh sb="8" eb="9">
      <t>サツ</t>
    </rPh>
    <rPh sb="11" eb="12">
      <t>スウ</t>
    </rPh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</si>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</sst>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1" formatCode="0.00_ "/>
    <numFmt numFmtId="183" formatCode="0.00_);[Red]\(0.00\)"/>
    <numFmt numFmtId="184" formatCode="#,##0.0_);[Red]\(#,##0.0\)"/>
    <numFmt numFmtId="186" formatCode="#,##0.00_);[Red]\(#,##0.00\)"/>
    <numFmt numFmtId="204" formatCode="0_);[Red]\(0\)"/>
  </numFmts>
  <fonts count="7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49" fillId="0" borderId="0" applyNumberFormat="0" applyFill="0" applyBorder="0" applyProtection="0"/>
    <xf numFmtId="0" fontId="50" fillId="17" borderId="0" applyNumberFormat="0" applyBorder="0" applyProtection="0"/>
    <xf numFmtId="0" fontId="50" fillId="18" borderId="0" applyNumberFormat="0" applyBorder="0" applyProtection="0"/>
    <xf numFmtId="0" fontId="49" fillId="19" borderId="0" applyNumberFormat="0" applyBorder="0" applyProtection="0"/>
    <xf numFmtId="0" fontId="47" fillId="20" borderId="0" applyNumberFormat="0" applyBorder="0" applyProtection="0"/>
    <xf numFmtId="0" fontId="48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4" fillId="0" borderId="0" applyNumberFormat="0" applyFill="0" applyBorder="0" applyProtection="0"/>
    <xf numFmtId="0" fontId="45" fillId="22" borderId="0" applyNumberFormat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2" fillId="0" borderId="0" applyNumberFormat="0" applyFill="0" applyBorder="0" applyProtection="0"/>
    <xf numFmtId="0" fontId="46" fillId="23" borderId="0" applyNumberFormat="0" applyBorder="0" applyProtection="0"/>
    <xf numFmtId="0" fontId="43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7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7" fillId="60" borderId="9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93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9" fillId="0" borderId="9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1" fillId="63" borderId="9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2" fillId="0" borderId="9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3" fillId="0" borderId="9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4" fillId="0" borderId="9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5" fillId="0" borderId="99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6" fillId="63" borderId="10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8" fillId="8" borderId="9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9" fillId="64" borderId="0" applyNumberFormat="0" applyBorder="0" applyAlignment="0" applyProtection="0">
      <alignment vertical="center"/>
    </xf>
  </cellStyleXfs>
  <cellXfs count="9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33" borderId="15" xfId="0" applyFont="1" applyFill="1" applyBorder="1" applyAlignment="1">
      <alignment horizontal="center"/>
    </xf>
    <xf numFmtId="0" fontId="4" fillId="33" borderId="14" xfId="0" applyFont="1" applyFill="1" applyBorder="1">
      <alignment vertical="center"/>
    </xf>
    <xf numFmtId="0" fontId="6" fillId="33" borderId="12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3" borderId="18" xfId="0" applyFont="1" applyFill="1" applyBorder="1" applyAlignment="1">
      <alignment vertical="center"/>
    </xf>
    <xf numFmtId="0" fontId="6" fillId="33" borderId="13" xfId="0" applyFont="1" applyFill="1" applyBorder="1" applyAlignment="1">
      <alignment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 applyAlignment="1">
      <alignment vertical="center"/>
    </xf>
    <xf numFmtId="0" fontId="7" fillId="33" borderId="18" xfId="0" applyFont="1" applyFill="1" applyBorder="1" applyAlignment="1">
      <alignment vertical="center"/>
    </xf>
    <xf numFmtId="0" fontId="7" fillId="33" borderId="12" xfId="0" applyFont="1" applyFill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3" xfId="0" applyFont="1" applyFill="1" applyBorder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 shrinkToFit="1"/>
    </xf>
    <xf numFmtId="178" fontId="4" fillId="0" borderId="21" xfId="0" applyNumberFormat="1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176" fontId="4" fillId="0" borderId="0" xfId="0" applyNumberFormat="1" applyFont="1" applyFill="1">
      <alignment vertic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4" fillId="0" borderId="23" xfId="170" applyFont="1" applyFill="1" applyBorder="1"/>
    <xf numFmtId="0" fontId="4" fillId="0" borderId="15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 shrinkToFit="1"/>
    </xf>
    <xf numFmtId="176" fontId="4" fillId="0" borderId="15" xfId="0" applyNumberFormat="1" applyFont="1" applyFill="1" applyBorder="1">
      <alignment vertical="center"/>
    </xf>
    <xf numFmtId="0" fontId="6" fillId="0" borderId="12" xfId="0" applyFont="1" applyFill="1" applyBorder="1" applyAlignment="1">
      <alignment horizontal="center"/>
    </xf>
    <xf numFmtId="38" fontId="6" fillId="0" borderId="10" xfId="83" applyFont="1" applyFill="1" applyBorder="1" applyAlignment="1"/>
    <xf numFmtId="38" fontId="6" fillId="0" borderId="15" xfId="83" applyFont="1" applyFill="1" applyBorder="1" applyAlignment="1"/>
    <xf numFmtId="38" fontId="6" fillId="0" borderId="12" xfId="83" applyFont="1" applyFill="1" applyBorder="1" applyAlignment="1">
      <alignment horizontal="center"/>
    </xf>
    <xf numFmtId="0" fontId="4" fillId="0" borderId="14" xfId="0" applyFont="1" applyFill="1" applyBorder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15" xfId="0" applyFont="1" applyFill="1" applyBorder="1">
      <alignment vertical="center"/>
    </xf>
    <xf numFmtId="0" fontId="7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4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15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/>
    </xf>
    <xf numFmtId="0" fontId="4" fillId="0" borderId="26" xfId="0" applyFont="1" applyFill="1" applyBorder="1">
      <alignment vertical="center"/>
    </xf>
    <xf numFmtId="178" fontId="4" fillId="0" borderId="27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13" fillId="0" borderId="0" xfId="0" applyFont="1" applyFill="1" applyBorder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0" fontId="32" fillId="33" borderId="23" xfId="160" applyFont="1" applyFill="1" applyBorder="1"/>
    <xf numFmtId="186" fontId="4" fillId="0" borderId="0" xfId="0" applyNumberFormat="1" applyFont="1" applyFill="1">
      <alignment vertical="center"/>
    </xf>
    <xf numFmtId="186" fontId="6" fillId="0" borderId="15" xfId="0" applyNumberFormat="1" applyFont="1" applyFill="1" applyBorder="1">
      <alignment vertical="center"/>
    </xf>
    <xf numFmtId="186" fontId="6" fillId="0" borderId="12" xfId="0" applyNumberFormat="1" applyFont="1" applyFill="1" applyBorder="1">
      <alignment vertical="center"/>
    </xf>
    <xf numFmtId="186" fontId="4" fillId="0" borderId="20" xfId="0" applyNumberFormat="1" applyFont="1" applyFill="1" applyBorder="1" applyAlignment="1">
      <alignment horizontal="right" vertical="center"/>
    </xf>
    <xf numFmtId="186" fontId="4" fillId="0" borderId="2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shrinkToFit="1"/>
    </xf>
    <xf numFmtId="178" fontId="4" fillId="0" borderId="28" xfId="0" applyNumberFormat="1" applyFont="1" applyFill="1" applyBorder="1" applyAlignment="1">
      <alignment horizontal="left" vertical="center" shrinkToFit="1"/>
    </xf>
    <xf numFmtId="178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14" fillId="0" borderId="23" xfId="155" applyFont="1" applyFill="1" applyBorder="1"/>
    <xf numFmtId="0" fontId="14" fillId="0" borderId="0" xfId="155" applyFont="1" applyFill="1" applyBorder="1"/>
    <xf numFmtId="178" fontId="4" fillId="0" borderId="28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4" fillId="0" borderId="24" xfId="0" applyFont="1" applyFill="1" applyBorder="1">
      <alignment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shrinkToFit="1"/>
    </xf>
    <xf numFmtId="178" fontId="4" fillId="0" borderId="29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right" vertical="center"/>
    </xf>
    <xf numFmtId="178" fontId="14" fillId="0" borderId="29" xfId="0" applyNumberFormat="1" applyFont="1" applyFill="1" applyBorder="1" applyAlignment="1">
      <alignment horizontal="left" vertical="center" shrinkToFit="1"/>
    </xf>
    <xf numFmtId="178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>
      <alignment vertical="center"/>
    </xf>
    <xf numFmtId="178" fontId="4" fillId="0" borderId="0" xfId="0" applyNumberFormat="1" applyFont="1" applyAlignment="1">
      <alignment vertical="center" shrinkToFit="1"/>
    </xf>
    <xf numFmtId="0" fontId="6" fillId="0" borderId="31" xfId="179" applyFont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180" applyFont="1" applyFill="1" applyBorder="1" applyAlignment="1">
      <alignment vertical="center"/>
    </xf>
    <xf numFmtId="186" fontId="37" fillId="0" borderId="0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181" applyFont="1" applyFill="1" applyBorder="1" applyAlignment="1">
      <alignment vertical="center"/>
    </xf>
    <xf numFmtId="0" fontId="37" fillId="0" borderId="0" xfId="181" applyFont="1" applyFill="1" applyBorder="1" applyAlignment="1">
      <alignment vertical="center"/>
    </xf>
    <xf numFmtId="0" fontId="4" fillId="0" borderId="0" xfId="180" applyFont="1" applyFill="1" applyBorder="1" applyAlignment="1"/>
    <xf numFmtId="178" fontId="8" fillId="0" borderId="22" xfId="0" applyNumberFormat="1" applyFont="1" applyFill="1" applyBorder="1" applyAlignment="1"/>
    <xf numFmtId="0" fontId="4" fillId="0" borderId="21" xfId="175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left" vertical="center"/>
    </xf>
    <xf numFmtId="0" fontId="4" fillId="0" borderId="32" xfId="175" applyFont="1" applyFill="1" applyBorder="1" applyAlignment="1">
      <alignment vertical="center"/>
    </xf>
    <xf numFmtId="0" fontId="4" fillId="0" borderId="12" xfId="174" applyFont="1" applyFill="1" applyBorder="1" applyAlignment="1">
      <alignment vertical="center"/>
    </xf>
    <xf numFmtId="0" fontId="4" fillId="0" borderId="21" xfId="174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shrinkToFit="1"/>
    </xf>
    <xf numFmtId="178" fontId="4" fillId="0" borderId="33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176" fontId="4" fillId="0" borderId="13" xfId="0" applyNumberFormat="1" applyFont="1" applyFill="1" applyBorder="1">
      <alignment vertical="center"/>
    </xf>
    <xf numFmtId="0" fontId="6" fillId="0" borderId="31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38" fontId="4" fillId="0" borderId="31" xfId="0" applyNumberFormat="1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33" borderId="14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6" fillId="0" borderId="24" xfId="0" applyFont="1" applyFill="1" applyBorder="1">
      <alignment vertical="center"/>
    </xf>
    <xf numFmtId="0" fontId="4" fillId="0" borderId="3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>
      <alignment vertical="center"/>
    </xf>
    <xf numFmtId="0" fontId="6" fillId="0" borderId="37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shrinkToFit="1"/>
    </xf>
    <xf numFmtId="0" fontId="7" fillId="0" borderId="24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24" xfId="0" applyFont="1" applyFill="1" applyBorder="1" applyAlignment="1">
      <alignment horizontal="right"/>
    </xf>
    <xf numFmtId="0" fontId="7" fillId="0" borderId="37" xfId="0" applyFont="1" applyFill="1" applyBorder="1">
      <alignment vertical="center"/>
    </xf>
    <xf numFmtId="38" fontId="6" fillId="0" borderId="24" xfId="83" applyFont="1" applyFill="1" applyBorder="1" applyAlignment="1"/>
    <xf numFmtId="0" fontId="6" fillId="33" borderId="24" xfId="0" applyFont="1" applyFill="1" applyBorder="1" applyAlignment="1">
      <alignment horizontal="left"/>
    </xf>
    <xf numFmtId="0" fontId="6" fillId="33" borderId="39" xfId="0" applyFont="1" applyFill="1" applyBorder="1" applyAlignment="1">
      <alignment horizontal="left"/>
    </xf>
    <xf numFmtId="0" fontId="7" fillId="33" borderId="24" xfId="0" applyFont="1" applyFill="1" applyBorder="1" applyAlignment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6" fillId="33" borderId="24" xfId="0" applyFont="1" applyFill="1" applyBorder="1" applyAlignment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40" xfId="0" applyFont="1" applyFill="1" applyBorder="1">
      <alignment vertical="center"/>
    </xf>
    <xf numFmtId="0" fontId="4" fillId="33" borderId="41" xfId="0" applyFont="1" applyFill="1" applyBorder="1" applyAlignment="1">
      <alignment shrinkToFit="1"/>
    </xf>
    <xf numFmtId="0" fontId="4" fillId="33" borderId="4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shrinkToFit="1"/>
    </xf>
    <xf numFmtId="178" fontId="4" fillId="0" borderId="20" xfId="0" applyNumberFormat="1" applyFont="1" applyFill="1" applyBorder="1" applyAlignment="1">
      <alignment horizontal="right" vertical="center" shrinkToFit="1"/>
    </xf>
    <xf numFmtId="178" fontId="4" fillId="0" borderId="2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38" fillId="0" borderId="0" xfId="0" applyFont="1" applyFill="1">
      <alignment vertical="center"/>
    </xf>
    <xf numFmtId="0" fontId="5" fillId="0" borderId="12" xfId="175" applyFont="1" applyFill="1" applyBorder="1" applyAlignment="1">
      <alignment vertical="center" wrapText="1"/>
    </xf>
    <xf numFmtId="184" fontId="4" fillId="0" borderId="21" xfId="0" applyNumberFormat="1" applyFont="1" applyFill="1" applyBorder="1" applyAlignment="1">
      <alignment horizontal="right" vertical="center" shrinkToFit="1"/>
    </xf>
    <xf numFmtId="0" fontId="5" fillId="0" borderId="24" xfId="175" applyFont="1" applyFill="1" applyBorder="1" applyAlignment="1">
      <alignment vertical="center" wrapText="1"/>
    </xf>
    <xf numFmtId="0" fontId="5" fillId="0" borderId="15" xfId="175" applyFont="1" applyFill="1" applyBorder="1" applyAlignment="1">
      <alignment vertical="center" wrapText="1"/>
    </xf>
    <xf numFmtId="178" fontId="4" fillId="0" borderId="29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right"/>
    </xf>
    <xf numFmtId="184" fontId="4" fillId="0" borderId="20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6" fillId="0" borderId="31" xfId="178" applyFont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/>
    </xf>
    <xf numFmtId="184" fontId="4" fillId="0" borderId="15" xfId="0" applyNumberFormat="1" applyFont="1" applyFill="1" applyBorder="1" applyAlignment="1">
      <alignment horizontal="right" vertical="center"/>
    </xf>
    <xf numFmtId="178" fontId="4" fillId="0" borderId="15" xfId="177" applyNumberFormat="1" applyFont="1" applyFill="1" applyBorder="1">
      <alignment vertical="center"/>
    </xf>
    <xf numFmtId="178" fontId="4" fillId="0" borderId="15" xfId="184" applyNumberFormat="1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top"/>
    </xf>
    <xf numFmtId="0" fontId="4" fillId="0" borderId="4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78" fontId="4" fillId="0" borderId="15" xfId="176" applyNumberFormat="1" applyFont="1" applyFill="1" applyBorder="1" applyAlignment="1">
      <alignment horizontal="right" vertical="center"/>
    </xf>
    <xf numFmtId="178" fontId="4" fillId="0" borderId="41" xfId="176" applyNumberFormat="1" applyFont="1" applyFill="1" applyBorder="1" applyAlignment="1">
      <alignment vertical="center"/>
    </xf>
    <xf numFmtId="178" fontId="4" fillId="0" borderId="45" xfId="0" applyNumberFormat="1" applyFont="1" applyFill="1" applyBorder="1" applyAlignment="1">
      <alignment horizontal="right" vertical="center"/>
    </xf>
    <xf numFmtId="0" fontId="4" fillId="0" borderId="12" xfId="180" applyFont="1" applyFill="1" applyBorder="1" applyAlignment="1">
      <alignment vertical="center"/>
    </xf>
    <xf numFmtId="178" fontId="4" fillId="0" borderId="12" xfId="183" applyNumberFormat="1" applyFont="1" applyFill="1" applyBorder="1" applyAlignment="1">
      <alignment vertical="center"/>
    </xf>
    <xf numFmtId="178" fontId="4" fillId="0" borderId="12" xfId="183" applyNumberFormat="1" applyFont="1" applyFill="1" applyBorder="1" applyAlignment="1">
      <alignment horizontal="right" vertical="center"/>
    </xf>
    <xf numFmtId="178" fontId="4" fillId="0" borderId="12" xfId="177" applyNumberFormat="1" applyFont="1" applyFill="1" applyBorder="1">
      <alignment vertical="center"/>
    </xf>
    <xf numFmtId="178" fontId="32" fillId="0" borderId="12" xfId="171" applyNumberFormat="1" applyFont="1" applyFill="1" applyBorder="1" applyAlignment="1">
      <alignment horizontal="right" vertical="center"/>
    </xf>
    <xf numFmtId="186" fontId="4" fillId="0" borderId="12" xfId="0" applyNumberFormat="1" applyFont="1" applyFill="1" applyBorder="1" applyAlignment="1">
      <alignment horizontal="right" vertical="center"/>
    </xf>
    <xf numFmtId="178" fontId="4" fillId="0" borderId="12" xfId="184" applyNumberFormat="1" applyFont="1" applyFill="1" applyBorder="1" applyAlignment="1">
      <alignment horizontal="left" vertical="center" shrinkToFit="1"/>
    </xf>
    <xf numFmtId="178" fontId="4" fillId="0" borderId="12" xfId="169" applyNumberFormat="1" applyFont="1" applyFill="1" applyBorder="1" applyAlignment="1">
      <alignment horizontal="right" vertical="center"/>
    </xf>
    <xf numFmtId="0" fontId="4" fillId="0" borderId="12" xfId="169" applyFont="1" applyFill="1" applyBorder="1" applyAlignment="1">
      <alignment horizontal="center" vertical="center"/>
    </xf>
    <xf numFmtId="0" fontId="4" fillId="0" borderId="12" xfId="168" applyFont="1" applyFill="1" applyBorder="1" applyAlignment="1">
      <alignment horizontal="left" vertical="center"/>
    </xf>
    <xf numFmtId="178" fontId="4" fillId="0" borderId="12" xfId="165" applyNumberFormat="1" applyFont="1" applyFill="1" applyBorder="1" applyAlignment="1">
      <alignment horizontal="right" vertical="center"/>
    </xf>
    <xf numFmtId="0" fontId="4" fillId="0" borderId="12" xfId="165" applyFont="1" applyFill="1" applyBorder="1">
      <alignment vertical="center"/>
    </xf>
    <xf numFmtId="178" fontId="4" fillId="0" borderId="12" xfId="167" applyNumberFormat="1" applyFont="1" applyFill="1" applyBorder="1" applyAlignment="1">
      <alignment horizontal="right" vertical="center"/>
    </xf>
    <xf numFmtId="0" fontId="4" fillId="0" borderId="12" xfId="167" applyFont="1" applyFill="1" applyBorder="1">
      <alignment vertical="center"/>
    </xf>
    <xf numFmtId="178" fontId="4" fillId="0" borderId="12" xfId="175" applyNumberFormat="1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horizontal="right" vertical="center"/>
    </xf>
    <xf numFmtId="178" fontId="4" fillId="0" borderId="12" xfId="175" applyNumberFormat="1" applyFont="1" applyFill="1" applyBorder="1" applyAlignment="1">
      <alignment horizontal="left" vertical="center"/>
    </xf>
    <xf numFmtId="178" fontId="4" fillId="0" borderId="12" xfId="163" applyNumberFormat="1" applyFont="1" applyFill="1" applyBorder="1" applyAlignment="1">
      <alignment horizontal="right" vertical="center"/>
    </xf>
    <xf numFmtId="179" fontId="4" fillId="0" borderId="12" xfId="163" applyNumberFormat="1" applyFont="1" applyFill="1" applyBorder="1" applyAlignment="1">
      <alignment horizontal="right" vertical="center"/>
    </xf>
    <xf numFmtId="178" fontId="4" fillId="0" borderId="12" xfId="163" applyNumberFormat="1" applyFont="1" applyFill="1" applyBorder="1" applyAlignment="1">
      <alignment horizontal="center" vertical="center"/>
    </xf>
    <xf numFmtId="178" fontId="4" fillId="0" borderId="12" xfId="163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2" xfId="163" applyNumberFormat="1" applyFont="1" applyFill="1" applyBorder="1" applyAlignment="1">
      <alignment horizontal="left" vertical="center"/>
    </xf>
    <xf numFmtId="178" fontId="4" fillId="0" borderId="12" xfId="173" applyNumberFormat="1" applyFont="1" applyFill="1" applyBorder="1" applyAlignment="1">
      <alignment horizontal="right" vertical="center"/>
    </xf>
    <xf numFmtId="178" fontId="4" fillId="0" borderId="12" xfId="173" applyNumberFormat="1" applyFont="1" applyFill="1" applyBorder="1" applyAlignment="1">
      <alignment horizontal="left" vertical="center"/>
    </xf>
    <xf numFmtId="177" fontId="4" fillId="0" borderId="12" xfId="160" applyNumberFormat="1" applyFont="1" applyFill="1" applyBorder="1" applyAlignment="1">
      <alignment horizontal="right" vertical="center"/>
    </xf>
    <xf numFmtId="0" fontId="4" fillId="0" borderId="12" xfId="160" applyFont="1" applyFill="1" applyBorder="1" applyAlignment="1">
      <alignment vertical="center"/>
    </xf>
    <xf numFmtId="0" fontId="4" fillId="0" borderId="12" xfId="160" applyFont="1" applyFill="1" applyBorder="1" applyAlignment="1">
      <alignment horizontal="left" vertical="center"/>
    </xf>
    <xf numFmtId="0" fontId="4" fillId="0" borderId="12" xfId="160" applyFont="1" applyFill="1" applyBorder="1" applyAlignment="1">
      <alignment horizontal="left" vertical="center" shrinkToFit="1"/>
    </xf>
    <xf numFmtId="0" fontId="4" fillId="0" borderId="12" xfId="160" applyFont="1" applyFill="1" applyBorder="1" applyAlignment="1">
      <alignment horizontal="center" vertical="center"/>
    </xf>
    <xf numFmtId="178" fontId="4" fillId="0" borderId="12" xfId="160" applyNumberFormat="1" applyFont="1" applyFill="1" applyBorder="1" applyAlignment="1">
      <alignment horizontal="right" vertical="center"/>
    </xf>
    <xf numFmtId="0" fontId="4" fillId="0" borderId="12" xfId="160" applyFont="1" applyFill="1" applyBorder="1" applyAlignment="1">
      <alignment vertical="center" shrinkToFit="1"/>
    </xf>
    <xf numFmtId="178" fontId="4" fillId="0" borderId="12" xfId="156" applyNumberFormat="1" applyFont="1" applyFill="1" applyBorder="1" applyAlignment="1">
      <alignment horizontal="right" vertical="center"/>
    </xf>
    <xf numFmtId="178" fontId="4" fillId="0" borderId="12" xfId="156" applyNumberFormat="1" applyFont="1" applyFill="1" applyBorder="1" applyAlignment="1">
      <alignment horizontal="left" vertical="center" shrinkToFit="1"/>
    </xf>
    <xf numFmtId="178" fontId="4" fillId="0" borderId="12" xfId="158" applyNumberFormat="1" applyFont="1" applyFill="1" applyBorder="1" applyAlignment="1">
      <alignment horizontal="right" vertical="center"/>
    </xf>
    <xf numFmtId="181" fontId="4" fillId="0" borderId="12" xfId="158" applyNumberFormat="1" applyFont="1" applyFill="1" applyBorder="1" applyAlignment="1">
      <alignment horizontal="right" vertical="center"/>
    </xf>
    <xf numFmtId="0" fontId="14" fillId="0" borderId="12" xfId="158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center" vertical="center"/>
    </xf>
    <xf numFmtId="178" fontId="4" fillId="0" borderId="12" xfId="171" applyNumberFormat="1" applyFont="1" applyFill="1" applyBorder="1" applyAlignment="1">
      <alignment horizontal="right" vertical="center" shrinkToFit="1"/>
    </xf>
    <xf numFmtId="0" fontId="4" fillId="0" borderId="12" xfId="169" applyFont="1" applyFill="1" applyBorder="1" applyAlignment="1">
      <alignment horizontal="left" vertical="center" shrinkToFit="1"/>
    </xf>
    <xf numFmtId="179" fontId="4" fillId="0" borderId="12" xfId="0" applyNumberFormat="1" applyFont="1" applyFill="1" applyBorder="1" applyAlignment="1">
      <alignment horizontal="center" vertical="center"/>
    </xf>
    <xf numFmtId="179" fontId="4" fillId="0" borderId="12" xfId="173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12" xfId="161" applyNumberFormat="1" applyFont="1" applyFill="1" applyBorder="1" applyAlignment="1">
      <alignment horizontal="right" vertical="center"/>
    </xf>
    <xf numFmtId="0" fontId="4" fillId="0" borderId="12" xfId="161" applyFont="1" applyFill="1" applyBorder="1" applyAlignment="1">
      <alignment vertical="center" shrinkToFit="1"/>
    </xf>
    <xf numFmtId="178" fontId="4" fillId="0" borderId="12" xfId="158" applyNumberFormat="1" applyFont="1" applyFill="1" applyBorder="1">
      <alignment vertical="center"/>
    </xf>
    <xf numFmtId="181" fontId="4" fillId="0" borderId="12" xfId="158" applyNumberFormat="1" applyFont="1" applyFill="1" applyBorder="1">
      <alignment vertical="center"/>
    </xf>
    <xf numFmtId="0" fontId="14" fillId="0" borderId="24" xfId="181" applyFont="1" applyFill="1" applyBorder="1" applyAlignment="1">
      <alignment horizontal="right" vertical="center"/>
    </xf>
    <xf numFmtId="0" fontId="4" fillId="0" borderId="24" xfId="181" applyFont="1" applyFill="1" applyBorder="1" applyAlignment="1">
      <alignment vertical="center"/>
    </xf>
    <xf numFmtId="178" fontId="4" fillId="0" borderId="24" xfId="177" applyNumberFormat="1" applyFont="1" applyFill="1" applyBorder="1">
      <alignment vertical="center"/>
    </xf>
    <xf numFmtId="178" fontId="4" fillId="0" borderId="24" xfId="184" applyNumberFormat="1" applyFont="1" applyFill="1" applyBorder="1" applyAlignment="1">
      <alignment horizontal="left" vertical="center" shrinkToFit="1"/>
    </xf>
    <xf numFmtId="0" fontId="4" fillId="0" borderId="12" xfId="169" applyFont="1" applyFill="1" applyBorder="1" applyAlignment="1">
      <alignment horizontal="left" vertical="center"/>
    </xf>
    <xf numFmtId="0" fontId="4" fillId="0" borderId="12" xfId="161" applyFont="1" applyFill="1" applyBorder="1" applyAlignment="1">
      <alignment vertical="center"/>
    </xf>
    <xf numFmtId="0" fontId="4" fillId="0" borderId="12" xfId="16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161" applyFont="1" applyFill="1" applyBorder="1" applyAlignment="1">
      <alignment horizontal="left" vertical="center" shrinkToFit="1"/>
    </xf>
    <xf numFmtId="0" fontId="4" fillId="0" borderId="12" xfId="161" applyFont="1" applyFill="1" applyBorder="1" applyAlignment="1">
      <alignment horizontal="center" vertical="center"/>
    </xf>
    <xf numFmtId="0" fontId="14" fillId="0" borderId="46" xfId="181" applyFont="1" applyFill="1" applyBorder="1" applyAlignment="1">
      <alignment horizontal="right" vertical="center"/>
    </xf>
    <xf numFmtId="0" fontId="4" fillId="0" borderId="12" xfId="181" applyFont="1" applyFill="1" applyBorder="1" applyAlignment="1">
      <alignment vertical="center"/>
    </xf>
    <xf numFmtId="178" fontId="4" fillId="0" borderId="15" xfId="183" applyNumberFormat="1" applyFont="1" applyFill="1" applyBorder="1" applyAlignment="1">
      <alignment vertical="center"/>
    </xf>
    <xf numFmtId="178" fontId="4" fillId="0" borderId="15" xfId="183" applyNumberFormat="1" applyFont="1" applyFill="1" applyBorder="1" applyAlignment="1">
      <alignment horizontal="right" vertical="center"/>
    </xf>
    <xf numFmtId="178" fontId="32" fillId="0" borderId="15" xfId="171" applyNumberFormat="1" applyFont="1" applyFill="1" applyBorder="1" applyAlignment="1">
      <alignment horizontal="right" vertical="center"/>
    </xf>
    <xf numFmtId="186" fontId="4" fillId="0" borderId="46" xfId="0" applyNumberFormat="1" applyFont="1" applyFill="1" applyBorder="1" applyAlignment="1">
      <alignment horizontal="right" vertical="center"/>
    </xf>
    <xf numFmtId="178" fontId="4" fillId="0" borderId="15" xfId="169" applyNumberFormat="1" applyFont="1" applyFill="1" applyBorder="1" applyAlignment="1">
      <alignment horizontal="right" vertical="center"/>
    </xf>
    <xf numFmtId="0" fontId="4" fillId="0" borderId="15" xfId="169" applyFont="1" applyFill="1" applyBorder="1" applyAlignment="1">
      <alignment horizontal="center" vertical="center"/>
    </xf>
    <xf numFmtId="0" fontId="4" fillId="0" borderId="15" xfId="169" applyFont="1" applyFill="1" applyBorder="1" applyAlignment="1">
      <alignment horizontal="left" vertical="center"/>
    </xf>
    <xf numFmtId="178" fontId="4" fillId="0" borderId="15" xfId="165" applyNumberFormat="1" applyFont="1" applyFill="1" applyBorder="1" applyAlignment="1">
      <alignment horizontal="right" vertical="center"/>
    </xf>
    <xf numFmtId="0" fontId="4" fillId="0" borderId="15" xfId="165" applyFont="1" applyFill="1" applyBorder="1">
      <alignment vertical="center"/>
    </xf>
    <xf numFmtId="178" fontId="4" fillId="0" borderId="15" xfId="167" applyNumberFormat="1" applyFont="1" applyFill="1" applyBorder="1" applyAlignment="1">
      <alignment horizontal="right" vertical="center"/>
    </xf>
    <xf numFmtId="0" fontId="4" fillId="0" borderId="15" xfId="167" applyFont="1" applyFill="1" applyBorder="1">
      <alignment vertical="center"/>
    </xf>
    <xf numFmtId="178" fontId="4" fillId="0" borderId="15" xfId="175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center" vertical="center"/>
    </xf>
    <xf numFmtId="178" fontId="4" fillId="0" borderId="15" xfId="163" applyNumberFormat="1" applyFont="1" applyFill="1" applyBorder="1" applyAlignment="1">
      <alignment horizontal="right" vertical="center"/>
    </xf>
    <xf numFmtId="178" fontId="4" fillId="0" borderId="15" xfId="163" applyNumberFormat="1" applyFont="1" applyFill="1" applyBorder="1" applyAlignment="1">
      <alignment horizontal="center" vertical="center"/>
    </xf>
    <xf numFmtId="178" fontId="4" fillId="0" borderId="15" xfId="163" applyNumberFormat="1" applyFont="1" applyFill="1" applyBorder="1" applyAlignment="1">
      <alignment horizontal="lef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5" xfId="160" applyFont="1" applyFill="1" applyBorder="1" applyAlignment="1">
      <alignment vertical="center"/>
    </xf>
    <xf numFmtId="0" fontId="4" fillId="0" borderId="15" xfId="16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160" applyFont="1" applyFill="1" applyBorder="1" applyAlignment="1">
      <alignment horizontal="left" vertical="center" shrinkToFit="1"/>
    </xf>
    <xf numFmtId="0" fontId="4" fillId="0" borderId="15" xfId="160" applyFont="1" applyFill="1" applyBorder="1" applyAlignment="1">
      <alignment horizontal="center" vertical="center"/>
    </xf>
    <xf numFmtId="178" fontId="4" fillId="0" borderId="15" xfId="160" applyNumberFormat="1" applyFont="1" applyFill="1" applyBorder="1" applyAlignment="1">
      <alignment horizontal="right" vertical="center"/>
    </xf>
    <xf numFmtId="0" fontId="4" fillId="0" borderId="15" xfId="160" applyFont="1" applyFill="1" applyBorder="1" applyAlignment="1">
      <alignment vertical="center" shrinkToFit="1"/>
    </xf>
    <xf numFmtId="178" fontId="4" fillId="0" borderId="15" xfId="156" applyNumberFormat="1" applyFont="1" applyFill="1" applyBorder="1" applyAlignment="1">
      <alignment horizontal="right" vertical="center"/>
    </xf>
    <xf numFmtId="178" fontId="4" fillId="0" borderId="15" xfId="156" applyNumberFormat="1" applyFont="1" applyFill="1" applyBorder="1" applyAlignment="1">
      <alignment horizontal="left" vertical="center" shrinkToFit="1"/>
    </xf>
    <xf numFmtId="178" fontId="4" fillId="0" borderId="15" xfId="158" applyNumberFormat="1" applyFont="1" applyFill="1" applyBorder="1" applyAlignment="1">
      <alignment horizontal="right" vertical="center"/>
    </xf>
    <xf numFmtId="181" fontId="4" fillId="0" borderId="15" xfId="158" applyNumberFormat="1" applyFont="1" applyFill="1" applyBorder="1" applyAlignment="1">
      <alignment horizontal="right" vertical="center"/>
    </xf>
    <xf numFmtId="0" fontId="14" fillId="0" borderId="15" xfId="158" applyFont="1" applyFill="1" applyBorder="1" applyAlignment="1">
      <alignment horizontal="left" vertical="center" shrinkToFit="1"/>
    </xf>
    <xf numFmtId="178" fontId="4" fillId="0" borderId="24" xfId="183" applyNumberFormat="1" applyFont="1" applyFill="1" applyBorder="1" applyAlignment="1">
      <alignment vertical="center"/>
    </xf>
    <xf numFmtId="178" fontId="4" fillId="0" borderId="24" xfId="177" applyNumberFormat="1" applyFont="1" applyFill="1" applyBorder="1" applyAlignment="1">
      <alignment vertical="center" wrapText="1"/>
    </xf>
    <xf numFmtId="178" fontId="32" fillId="0" borderId="24" xfId="171" applyNumberFormat="1" applyFont="1" applyFill="1" applyBorder="1" applyAlignment="1">
      <alignment horizontal="right" vertical="center"/>
    </xf>
    <xf numFmtId="186" fontId="4" fillId="0" borderId="24" xfId="0" applyNumberFormat="1" applyFont="1" applyFill="1" applyBorder="1" applyAlignment="1">
      <alignment horizontal="right" vertical="center"/>
    </xf>
    <xf numFmtId="178" fontId="4" fillId="0" borderId="24" xfId="169" applyNumberFormat="1" applyFont="1" applyFill="1" applyBorder="1" applyAlignment="1">
      <alignment horizontal="right" vertical="center"/>
    </xf>
    <xf numFmtId="0" fontId="4" fillId="0" borderId="24" xfId="169" applyFont="1" applyFill="1" applyBorder="1" applyAlignment="1">
      <alignment horizontal="center" vertical="center"/>
    </xf>
    <xf numFmtId="0" fontId="4" fillId="0" borderId="24" xfId="169" applyFont="1" applyFill="1" applyBorder="1" applyAlignment="1">
      <alignment horizontal="left" vertical="center"/>
    </xf>
    <xf numFmtId="178" fontId="4" fillId="0" borderId="24" xfId="165" applyNumberFormat="1" applyFont="1" applyFill="1" applyBorder="1" applyAlignment="1">
      <alignment horizontal="right" vertical="center"/>
    </xf>
    <xf numFmtId="0" fontId="4" fillId="0" borderId="24" xfId="165" applyFont="1" applyFill="1" applyBorder="1">
      <alignment vertical="center"/>
    </xf>
    <xf numFmtId="178" fontId="4" fillId="0" borderId="24" xfId="167" applyNumberFormat="1" applyFont="1" applyFill="1" applyBorder="1" applyAlignment="1">
      <alignment horizontal="right" vertical="center"/>
    </xf>
    <xf numFmtId="0" fontId="4" fillId="0" borderId="24" xfId="167" applyFont="1" applyFill="1" applyBorder="1">
      <alignment vertical="center"/>
    </xf>
    <xf numFmtId="178" fontId="4" fillId="0" borderId="24" xfId="175" applyNumberFormat="1" applyFont="1" applyFill="1" applyBorder="1" applyAlignment="1">
      <alignment vertical="center"/>
    </xf>
    <xf numFmtId="178" fontId="4" fillId="0" borderId="24" xfId="175" applyNumberFormat="1" applyFont="1" applyFill="1" applyBorder="1" applyAlignment="1">
      <alignment horizontal="right" vertical="center"/>
    </xf>
    <xf numFmtId="178" fontId="4" fillId="0" borderId="24" xfId="175" applyNumberFormat="1" applyFont="1" applyFill="1" applyBorder="1" applyAlignment="1">
      <alignment horizontal="left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4" xfId="163" applyNumberFormat="1" applyFont="1" applyFill="1" applyBorder="1" applyAlignment="1">
      <alignment horizontal="right" vertical="center"/>
    </xf>
    <xf numFmtId="178" fontId="4" fillId="0" borderId="24" xfId="163" applyNumberFormat="1" applyFont="1" applyFill="1" applyBorder="1" applyAlignment="1">
      <alignment horizontal="center" vertical="center"/>
    </xf>
    <xf numFmtId="178" fontId="4" fillId="0" borderId="24" xfId="163" applyNumberFormat="1" applyFont="1" applyFill="1" applyBorder="1" applyAlignment="1">
      <alignment vertical="center"/>
    </xf>
    <xf numFmtId="178" fontId="4" fillId="0" borderId="24" xfId="173" applyNumberFormat="1" applyFont="1" applyFill="1" applyBorder="1" applyAlignment="1">
      <alignment horizontal="right" vertical="center"/>
    </xf>
    <xf numFmtId="178" fontId="4" fillId="0" borderId="24" xfId="173" applyNumberFormat="1" applyFont="1" applyFill="1" applyBorder="1" applyAlignment="1">
      <alignment horizontal="left"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4" xfId="160" applyFont="1" applyFill="1" applyBorder="1" applyAlignment="1">
      <alignment vertical="center"/>
    </xf>
    <xf numFmtId="0" fontId="4" fillId="0" borderId="24" xfId="160" applyFont="1" applyFill="1" applyBorder="1" applyAlignment="1">
      <alignment horizontal="left" vertical="center"/>
    </xf>
    <xf numFmtId="0" fontId="4" fillId="0" borderId="24" xfId="160" applyFont="1" applyFill="1" applyBorder="1" applyAlignment="1">
      <alignment horizontal="left" vertical="center" shrinkToFit="1"/>
    </xf>
    <xf numFmtId="0" fontId="4" fillId="0" borderId="24" xfId="161" applyFont="1" applyFill="1" applyBorder="1" applyAlignment="1">
      <alignment horizontal="left" vertical="center" shrinkToFit="1"/>
    </xf>
    <xf numFmtId="0" fontId="4" fillId="0" borderId="24" xfId="161" applyFont="1" applyFill="1" applyBorder="1" applyAlignment="1">
      <alignment horizontal="center" vertical="center"/>
    </xf>
    <xf numFmtId="178" fontId="4" fillId="0" borderId="24" xfId="161" applyNumberFormat="1" applyFont="1" applyFill="1" applyBorder="1" applyAlignment="1">
      <alignment horizontal="right" vertical="center"/>
    </xf>
    <xf numFmtId="0" fontId="4" fillId="0" borderId="24" xfId="161" applyFont="1" applyFill="1" applyBorder="1" applyAlignment="1">
      <alignment vertical="center" shrinkToFit="1"/>
    </xf>
    <xf numFmtId="178" fontId="4" fillId="0" borderId="24" xfId="156" applyNumberFormat="1" applyFont="1" applyFill="1" applyBorder="1" applyAlignment="1">
      <alignment horizontal="right" vertical="center"/>
    </xf>
    <xf numFmtId="178" fontId="4" fillId="0" borderId="24" xfId="156" applyNumberFormat="1" applyFont="1" applyFill="1" applyBorder="1" applyAlignment="1">
      <alignment horizontal="left" vertical="center" shrinkToFit="1"/>
    </xf>
    <xf numFmtId="178" fontId="4" fillId="0" borderId="24" xfId="158" applyNumberFormat="1" applyFont="1" applyFill="1" applyBorder="1" applyAlignment="1">
      <alignment horizontal="right" vertical="center"/>
    </xf>
    <xf numFmtId="181" fontId="4" fillId="0" borderId="24" xfId="158" applyNumberFormat="1" applyFont="1" applyFill="1" applyBorder="1" applyAlignment="1">
      <alignment horizontal="right" vertical="center"/>
    </xf>
    <xf numFmtId="0" fontId="14" fillId="0" borderId="24" xfId="158" applyFont="1" applyFill="1" applyBorder="1" applyAlignment="1">
      <alignment horizontal="left" vertical="center" shrinkToFit="1"/>
    </xf>
    <xf numFmtId="178" fontId="4" fillId="0" borderId="15" xfId="182" applyNumberFormat="1" applyFont="1" applyFill="1" applyBorder="1" applyAlignment="1">
      <alignment vertical="center"/>
    </xf>
    <xf numFmtId="178" fontId="4" fillId="0" borderId="12" xfId="176" applyNumberFormat="1" applyFont="1" applyFill="1" applyBorder="1"/>
    <xf numFmtId="178" fontId="14" fillId="0" borderId="15" xfId="170" applyNumberFormat="1" applyFont="1" applyFill="1" applyBorder="1" applyAlignment="1">
      <alignment horizontal="right" vertical="center"/>
    </xf>
    <xf numFmtId="178" fontId="4" fillId="0" borderId="15" xfId="164" applyNumberFormat="1" applyFont="1" applyFill="1" applyBorder="1" applyAlignment="1">
      <alignment horizontal="right" vertical="center"/>
    </xf>
    <xf numFmtId="0" fontId="4" fillId="0" borderId="15" xfId="164" applyFont="1" applyFill="1" applyBorder="1"/>
    <xf numFmtId="178" fontId="4" fillId="0" borderId="15" xfId="166" applyNumberFormat="1" applyFont="1" applyFill="1" applyBorder="1" applyAlignment="1">
      <alignment horizontal="right" vertical="center"/>
    </xf>
    <xf numFmtId="0" fontId="4" fillId="0" borderId="15" xfId="166" applyFont="1" applyFill="1" applyBorder="1"/>
    <xf numFmtId="178" fontId="4" fillId="0" borderId="15" xfId="162" applyNumberFormat="1" applyFont="1" applyFill="1" applyBorder="1" applyAlignment="1">
      <alignment horizontal="right" vertical="center"/>
    </xf>
    <xf numFmtId="178" fontId="4" fillId="0" borderId="15" xfId="162" applyNumberFormat="1" applyFont="1" applyFill="1" applyBorder="1" applyAlignment="1">
      <alignment vertical="center"/>
    </xf>
    <xf numFmtId="179" fontId="4" fillId="0" borderId="15" xfId="163" applyNumberFormat="1" applyFont="1" applyFill="1" applyBorder="1" applyAlignment="1">
      <alignment horizontal="center" vertical="center"/>
    </xf>
    <xf numFmtId="178" fontId="4" fillId="0" borderId="15" xfId="162" applyNumberFormat="1" applyFont="1" applyFill="1" applyBorder="1" applyAlignment="1">
      <alignment horizontal="left" vertical="center"/>
    </xf>
    <xf numFmtId="178" fontId="4" fillId="0" borderId="15" xfId="172" applyNumberFormat="1" applyFont="1" applyFill="1" applyBorder="1" applyAlignment="1">
      <alignment horizontal="right" vertical="center"/>
    </xf>
    <xf numFmtId="178" fontId="4" fillId="0" borderId="15" xfId="172" applyNumberFormat="1" applyFont="1" applyFill="1" applyBorder="1" applyAlignment="1">
      <alignment horizontal="left" vertical="center"/>
    </xf>
    <xf numFmtId="177" fontId="4" fillId="0" borderId="15" xfId="160" applyNumberFormat="1" applyFont="1" applyFill="1" applyBorder="1" applyAlignment="1">
      <alignment horizontal="right" vertical="center"/>
    </xf>
    <xf numFmtId="178" fontId="4" fillId="0" borderId="15" xfId="157" applyNumberFormat="1" applyFont="1" applyFill="1" applyBorder="1" applyAlignment="1">
      <alignment horizontal="right" vertical="center"/>
    </xf>
    <xf numFmtId="178" fontId="4" fillId="0" borderId="15" xfId="157" applyNumberFormat="1" applyFont="1" applyFill="1" applyBorder="1" applyAlignment="1">
      <alignment horizontal="left" vertical="center" shrinkToFit="1"/>
    </xf>
    <xf numFmtId="178" fontId="4" fillId="0" borderId="15" xfId="159" applyNumberFormat="1" applyFont="1" applyFill="1" applyBorder="1" applyAlignment="1">
      <alignment horizontal="right" vertical="center"/>
    </xf>
    <xf numFmtId="181" fontId="4" fillId="0" borderId="15" xfId="159" applyNumberFormat="1" applyFont="1" applyFill="1" applyBorder="1" applyAlignment="1">
      <alignment horizontal="right" vertical="center"/>
    </xf>
    <xf numFmtId="0" fontId="14" fillId="0" borderId="15" xfId="159" applyFont="1" applyFill="1" applyBorder="1" applyAlignment="1">
      <alignment horizontal="left" vertical="center" shrinkToFit="1"/>
    </xf>
    <xf numFmtId="0" fontId="5" fillId="0" borderId="12" xfId="175" applyFont="1" applyFill="1" applyBorder="1" applyAlignment="1">
      <alignment vertical="center"/>
    </xf>
    <xf numFmtId="0" fontId="4" fillId="0" borderId="12" xfId="161" applyFont="1" applyFill="1" applyBorder="1" applyAlignment="1">
      <alignment horizontal="right" vertical="center"/>
    </xf>
    <xf numFmtId="57" fontId="4" fillId="0" borderId="12" xfId="161" applyNumberFormat="1" applyFont="1" applyFill="1" applyBorder="1" applyAlignment="1">
      <alignment horizontal="right" vertical="center"/>
    </xf>
    <xf numFmtId="0" fontId="4" fillId="0" borderId="15" xfId="181" applyFont="1" applyFill="1" applyBorder="1" applyAlignment="1">
      <alignment vertical="center"/>
    </xf>
    <xf numFmtId="178" fontId="5" fillId="0" borderId="12" xfId="163" applyNumberFormat="1" applyFont="1" applyFill="1" applyBorder="1" applyAlignment="1">
      <alignment horizontal="right" vertical="center" wrapText="1"/>
    </xf>
    <xf numFmtId="179" fontId="4" fillId="0" borderId="12" xfId="163" applyNumberFormat="1" applyFont="1" applyFill="1" applyBorder="1" applyAlignment="1">
      <alignment horizontal="center" vertical="center"/>
    </xf>
    <xf numFmtId="178" fontId="4" fillId="0" borderId="12" xfId="163" applyNumberFormat="1" applyFont="1" applyFill="1" applyBorder="1" applyAlignment="1">
      <alignment horizontal="left" vertical="center" shrinkToFit="1"/>
    </xf>
    <xf numFmtId="177" fontId="4" fillId="0" borderId="12" xfId="161" applyNumberFormat="1" applyFont="1" applyFill="1" applyBorder="1" applyAlignment="1">
      <alignment horizontal="right" vertical="center"/>
    </xf>
    <xf numFmtId="178" fontId="5" fillId="0" borderId="12" xfId="156" applyNumberFormat="1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178" fontId="6" fillId="0" borderId="12" xfId="171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center" vertical="center" shrinkToFit="1"/>
    </xf>
    <xf numFmtId="0" fontId="7" fillId="0" borderId="12" xfId="161" applyFont="1" applyFill="1" applyBorder="1" applyAlignment="1">
      <alignment horizontal="left" vertical="center" wrapText="1"/>
    </xf>
    <xf numFmtId="178" fontId="7" fillId="0" borderId="12" xfId="183" applyNumberFormat="1" applyFont="1" applyFill="1" applyBorder="1" applyAlignment="1">
      <alignment vertical="center" wrapText="1"/>
    </xf>
    <xf numFmtId="178" fontId="4" fillId="0" borderId="12" xfId="171" applyNumberFormat="1" applyFont="1" applyFill="1" applyBorder="1" applyAlignment="1">
      <alignment horizontal="left" vertical="center" shrinkToFit="1"/>
    </xf>
    <xf numFmtId="178" fontId="4" fillId="0" borderId="12" xfId="156" applyNumberFormat="1" applyFont="1" applyFill="1" applyBorder="1" applyAlignment="1">
      <alignment horizontal="left" vertical="center" wrapText="1" shrinkToFit="1"/>
    </xf>
    <xf numFmtId="0" fontId="14" fillId="0" borderId="12" xfId="158" applyFont="1" applyFill="1" applyBorder="1" applyAlignment="1">
      <alignment horizontal="left" vertical="center" wrapText="1" shrinkToFit="1"/>
    </xf>
    <xf numFmtId="0" fontId="4" fillId="0" borderId="15" xfId="180" applyFont="1" applyFill="1" applyBorder="1" applyAlignment="1">
      <alignment vertical="center"/>
    </xf>
    <xf numFmtId="178" fontId="4" fillId="0" borderId="24" xfId="163" applyNumberFormat="1" applyFont="1" applyFill="1" applyBorder="1" applyAlignment="1">
      <alignment horizontal="left" vertical="center"/>
    </xf>
    <xf numFmtId="177" fontId="4" fillId="0" borderId="24" xfId="160" applyNumberFormat="1" applyFont="1" applyFill="1" applyBorder="1" applyAlignment="1">
      <alignment horizontal="right" vertical="center"/>
    </xf>
    <xf numFmtId="0" fontId="4" fillId="0" borderId="24" xfId="180" applyFont="1" applyFill="1" applyBorder="1" applyAlignment="1"/>
    <xf numFmtId="178" fontId="36" fillId="0" borderId="15" xfId="170" applyNumberFormat="1" applyFont="1" applyFill="1" applyBorder="1" applyAlignment="1">
      <alignment horizontal="left" vertical="center" shrinkToFit="1"/>
    </xf>
    <xf numFmtId="0" fontId="4" fillId="0" borderId="24" xfId="184" applyFont="1" applyFill="1" applyBorder="1" applyAlignment="1">
      <alignment horizontal="left" vertical="center"/>
    </xf>
    <xf numFmtId="0" fontId="4" fillId="0" borderId="15" xfId="164" applyFont="1" applyFill="1" applyBorder="1" applyAlignment="1">
      <alignment vertical="center"/>
    </xf>
    <xf numFmtId="178" fontId="5" fillId="0" borderId="15" xfId="157" applyNumberFormat="1" applyFont="1" applyFill="1" applyBorder="1" applyAlignment="1">
      <alignment horizontal="left" vertical="center" wrapText="1" shrinkToFit="1"/>
    </xf>
    <xf numFmtId="178" fontId="4" fillId="0" borderId="12" xfId="182" applyNumberFormat="1" applyFont="1" applyFill="1" applyBorder="1" applyAlignment="1">
      <alignment vertical="center"/>
    </xf>
    <xf numFmtId="179" fontId="4" fillId="0" borderId="12" xfId="176" applyNumberFormat="1" applyFont="1" applyFill="1" applyBorder="1" applyAlignment="1">
      <alignment vertical="center"/>
    </xf>
    <xf numFmtId="178" fontId="4" fillId="0" borderId="12" xfId="170" applyNumberFormat="1" applyFont="1" applyFill="1" applyBorder="1" applyAlignment="1">
      <alignment horizontal="right" vertical="center"/>
    </xf>
    <xf numFmtId="178" fontId="4" fillId="0" borderId="12" xfId="170" quotePrefix="1" applyNumberFormat="1" applyFont="1" applyFill="1" applyBorder="1" applyAlignment="1">
      <alignment horizontal="right" vertical="center"/>
    </xf>
    <xf numFmtId="178" fontId="4" fillId="0" borderId="12" xfId="170" applyNumberFormat="1" applyFont="1" applyFill="1" applyBorder="1" applyAlignment="1">
      <alignment horizontal="right" vertical="center" shrinkToFit="1"/>
    </xf>
    <xf numFmtId="178" fontId="4" fillId="0" borderId="12" xfId="168" applyNumberFormat="1" applyFont="1" applyFill="1" applyBorder="1" applyAlignment="1">
      <alignment horizontal="right" vertical="center"/>
    </xf>
    <xf numFmtId="0" fontId="14" fillId="0" borderId="12" xfId="168" applyFont="1" applyFill="1" applyBorder="1" applyAlignment="1">
      <alignment horizontal="center" vertical="center"/>
    </xf>
    <xf numFmtId="0" fontId="14" fillId="0" borderId="12" xfId="168" applyFont="1" applyFill="1" applyBorder="1" applyAlignment="1">
      <alignment horizontal="left" vertical="center"/>
    </xf>
    <xf numFmtId="178" fontId="4" fillId="0" borderId="12" xfId="164" applyNumberFormat="1" applyFont="1" applyFill="1" applyBorder="1" applyAlignment="1">
      <alignment horizontal="right" vertical="center"/>
    </xf>
    <xf numFmtId="0" fontId="4" fillId="0" borderId="12" xfId="164" applyFont="1" applyFill="1" applyBorder="1"/>
    <xf numFmtId="178" fontId="4" fillId="0" borderId="12" xfId="166" applyNumberFormat="1" applyFont="1" applyFill="1" applyBorder="1" applyAlignment="1">
      <alignment horizontal="right" vertical="center"/>
    </xf>
    <xf numFmtId="0" fontId="4" fillId="0" borderId="12" xfId="166" applyFont="1" applyFill="1" applyBorder="1"/>
    <xf numFmtId="178" fontId="4" fillId="0" borderId="12" xfId="174" applyNumberFormat="1" applyFont="1" applyFill="1" applyBorder="1" applyAlignment="1">
      <alignment horizontal="right" vertical="center"/>
    </xf>
    <xf numFmtId="179" fontId="4" fillId="0" borderId="12" xfId="163" applyNumberFormat="1" applyFont="1" applyFill="1" applyBorder="1" applyAlignment="1">
      <alignment vertical="center"/>
    </xf>
    <xf numFmtId="178" fontId="4" fillId="0" borderId="12" xfId="172" applyNumberFormat="1" applyFont="1" applyFill="1" applyBorder="1" applyAlignment="1">
      <alignment horizontal="right" vertical="center"/>
    </xf>
    <xf numFmtId="178" fontId="4" fillId="0" borderId="12" xfId="157" applyNumberFormat="1" applyFont="1" applyFill="1" applyBorder="1" applyAlignment="1">
      <alignment horizontal="right" vertical="center"/>
    </xf>
    <xf numFmtId="178" fontId="4" fillId="0" borderId="12" xfId="157" applyNumberFormat="1" applyFont="1" applyFill="1" applyBorder="1" applyAlignment="1">
      <alignment horizontal="left" vertical="center" shrinkToFit="1"/>
    </xf>
    <xf numFmtId="178" fontId="4" fillId="0" borderId="12" xfId="159" applyNumberFormat="1" applyFont="1" applyFill="1" applyBorder="1" applyAlignment="1">
      <alignment vertical="center"/>
    </xf>
    <xf numFmtId="178" fontId="4" fillId="0" borderId="12" xfId="159" applyNumberFormat="1" applyFont="1" applyFill="1" applyBorder="1" applyAlignment="1">
      <alignment horizontal="right" vertical="center"/>
    </xf>
    <xf numFmtId="0" fontId="4" fillId="0" borderId="12" xfId="159" applyFont="1" applyFill="1" applyBorder="1" applyAlignment="1">
      <alignment horizontal="right" vertical="center"/>
    </xf>
    <xf numFmtId="0" fontId="14" fillId="0" borderId="12" xfId="159" applyFont="1" applyFill="1" applyBorder="1" applyAlignment="1">
      <alignment horizontal="left" vertical="center" shrinkToFit="1"/>
    </xf>
    <xf numFmtId="0" fontId="13" fillId="0" borderId="31" xfId="0" applyFont="1" applyFill="1" applyBorder="1" applyAlignment="1">
      <alignment horizontal="center" vertical="center"/>
    </xf>
    <xf numFmtId="0" fontId="4" fillId="0" borderId="12" xfId="161" applyFont="1" applyFill="1" applyBorder="1" applyAlignment="1">
      <alignment vertical="center" wrapText="1"/>
    </xf>
    <xf numFmtId="178" fontId="6" fillId="0" borderId="12" xfId="161" applyNumberFormat="1" applyFont="1" applyFill="1" applyBorder="1" applyAlignment="1">
      <alignment horizontal="right" vertical="center"/>
    </xf>
    <xf numFmtId="0" fontId="4" fillId="0" borderId="12" xfId="158" applyFont="1" applyFill="1" applyBorder="1" applyAlignment="1">
      <alignment horizontal="right" vertical="center"/>
    </xf>
    <xf numFmtId="178" fontId="4" fillId="0" borderId="24" xfId="183" applyNumberFormat="1" applyFont="1" applyFill="1" applyBorder="1" applyAlignment="1">
      <alignment horizontal="left" vertical="center"/>
    </xf>
    <xf numFmtId="0" fontId="4" fillId="0" borderId="12" xfId="185" applyFont="1" applyFill="1" applyBorder="1" applyAlignment="1">
      <alignment horizontal="left" vertical="center"/>
    </xf>
    <xf numFmtId="0" fontId="4" fillId="0" borderId="24" xfId="160" applyFont="1" applyFill="1" applyBorder="1" applyAlignment="1">
      <alignment horizontal="center" vertical="center"/>
    </xf>
    <xf numFmtId="178" fontId="4" fillId="0" borderId="24" xfId="160" applyNumberFormat="1" applyFont="1" applyFill="1" applyBorder="1" applyAlignment="1">
      <alignment horizontal="right" vertical="center"/>
    </xf>
    <xf numFmtId="0" fontId="4" fillId="0" borderId="24" xfId="160" applyFont="1" applyFill="1" applyBorder="1" applyAlignment="1">
      <alignment vertical="center" shrinkToFit="1"/>
    </xf>
    <xf numFmtId="178" fontId="4" fillId="0" borderId="15" xfId="183" applyNumberFormat="1" applyFont="1" applyFill="1" applyBorder="1" applyAlignment="1">
      <alignment horizontal="left" vertical="center"/>
    </xf>
    <xf numFmtId="0" fontId="4" fillId="0" borderId="24" xfId="185" applyFont="1" applyFill="1" applyBorder="1" applyAlignment="1">
      <alignment horizontal="left" vertical="center" shrinkToFit="1"/>
    </xf>
    <xf numFmtId="178" fontId="4" fillId="0" borderId="15" xfId="173" applyNumberFormat="1" applyFont="1" applyFill="1" applyBorder="1" applyAlignment="1">
      <alignment horizontal="right" vertical="center"/>
    </xf>
    <xf numFmtId="178" fontId="4" fillId="0" borderId="15" xfId="173" applyNumberFormat="1" applyFont="1" applyFill="1" applyBorder="1" applyAlignment="1">
      <alignment horizontal="left" vertical="center"/>
    </xf>
    <xf numFmtId="0" fontId="4" fillId="0" borderId="15" xfId="158" applyFont="1" applyFill="1" applyBorder="1" applyAlignment="1">
      <alignment horizontal="right" vertical="center"/>
    </xf>
    <xf numFmtId="0" fontId="4" fillId="0" borderId="24" xfId="185" applyFont="1" applyFill="1" applyBorder="1" applyAlignment="1">
      <alignment horizontal="left" vertical="center"/>
    </xf>
    <xf numFmtId="178" fontId="4" fillId="0" borderId="15" xfId="171" applyNumberFormat="1" applyFont="1" applyFill="1" applyBorder="1" applyAlignment="1">
      <alignment horizontal="right" vertical="center" shrinkToFit="1"/>
    </xf>
    <xf numFmtId="57" fontId="4" fillId="0" borderId="15" xfId="161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/>
    </xf>
    <xf numFmtId="0" fontId="4" fillId="0" borderId="15" xfId="161" applyFont="1" applyFill="1" applyBorder="1" applyAlignment="1">
      <alignment horizontal="left" vertical="center"/>
    </xf>
    <xf numFmtId="0" fontId="4" fillId="0" borderId="15" xfId="161" applyFont="1" applyFill="1" applyBorder="1" applyAlignment="1">
      <alignment horizontal="left" vertical="center" shrinkToFit="1"/>
    </xf>
    <xf numFmtId="0" fontId="4" fillId="0" borderId="15" xfId="161" applyFont="1" applyFill="1" applyBorder="1" applyAlignment="1">
      <alignment horizontal="center" vertical="center"/>
    </xf>
    <xf numFmtId="178" fontId="4" fillId="0" borderId="15" xfId="161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 shrinkToFit="1"/>
    </xf>
    <xf numFmtId="178" fontId="4" fillId="0" borderId="12" xfId="176" applyNumberFormat="1" applyFont="1" applyFill="1" applyBorder="1" applyAlignment="1">
      <alignment vertical="center"/>
    </xf>
    <xf numFmtId="178" fontId="34" fillId="0" borderId="12" xfId="163" applyNumberFormat="1" applyFont="1" applyFill="1" applyBorder="1" applyAlignment="1">
      <alignment horizontal="left" vertical="center" wrapText="1"/>
    </xf>
    <xf numFmtId="0" fontId="11" fillId="0" borderId="12" xfId="160" applyFont="1" applyFill="1" applyBorder="1" applyAlignment="1">
      <alignment horizontal="left" vertical="center" wrapText="1" shrinkToFit="1"/>
    </xf>
    <xf numFmtId="178" fontId="4" fillId="0" borderId="12" xfId="154" applyNumberFormat="1" applyFont="1" applyFill="1" applyBorder="1" applyAlignment="1">
      <alignment horizontal="left" vertical="center" shrinkToFit="1"/>
    </xf>
    <xf numFmtId="0" fontId="14" fillId="0" borderId="12" xfId="181" applyFont="1" applyFill="1" applyBorder="1" applyAlignment="1">
      <alignment horizontal="right" vertical="center"/>
    </xf>
    <xf numFmtId="178" fontId="4" fillId="0" borderId="19" xfId="156" applyNumberFormat="1" applyFont="1" applyFill="1" applyBorder="1" applyAlignment="1">
      <alignment horizontal="right" vertical="center"/>
    </xf>
    <xf numFmtId="0" fontId="32" fillId="0" borderId="23" xfId="171" applyFont="1" applyFill="1" applyBorder="1">
      <alignment vertical="center"/>
    </xf>
    <xf numFmtId="178" fontId="4" fillId="0" borderId="12" xfId="155" applyNumberFormat="1" applyFont="1" applyFill="1" applyBorder="1" applyAlignment="1">
      <alignment horizontal="left" vertical="center" shrinkToFit="1"/>
    </xf>
    <xf numFmtId="179" fontId="4" fillId="0" borderId="12" xfId="183" applyNumberFormat="1" applyFont="1" applyFill="1" applyBorder="1" applyAlignment="1">
      <alignment horizontal="right" vertical="center"/>
    </xf>
    <xf numFmtId="179" fontId="4" fillId="0" borderId="12" xfId="171" applyNumberFormat="1" applyFont="1" applyFill="1" applyBorder="1" applyAlignment="1">
      <alignment horizontal="right" vertical="center"/>
    </xf>
    <xf numFmtId="179" fontId="4" fillId="0" borderId="12" xfId="165" applyNumberFormat="1" applyFont="1" applyFill="1" applyBorder="1" applyAlignment="1">
      <alignment horizontal="right" vertical="center"/>
    </xf>
    <xf numFmtId="179" fontId="4" fillId="0" borderId="12" xfId="167" applyNumberFormat="1" applyFont="1" applyFill="1" applyBorder="1" applyAlignment="1">
      <alignment horizontal="right" vertical="center"/>
    </xf>
    <xf numFmtId="179" fontId="4" fillId="0" borderId="12" xfId="156" applyNumberFormat="1" applyFont="1" applyFill="1" applyBorder="1" applyAlignment="1">
      <alignment horizontal="left" vertical="center"/>
    </xf>
    <xf numFmtId="179" fontId="4" fillId="0" borderId="12" xfId="158" applyNumberFormat="1" applyFont="1" applyFill="1" applyBorder="1" applyAlignment="1">
      <alignment horizontal="left" vertical="center"/>
    </xf>
    <xf numFmtId="0" fontId="6" fillId="0" borderId="12" xfId="161" applyFont="1" applyFill="1" applyBorder="1" applyAlignment="1">
      <alignment horizontal="center" vertical="center"/>
    </xf>
    <xf numFmtId="179" fontId="4" fillId="0" borderId="24" xfId="163" applyNumberFormat="1" applyFont="1" applyFill="1" applyBorder="1" applyAlignment="1">
      <alignment horizontal="center" vertical="center"/>
    </xf>
    <xf numFmtId="0" fontId="4" fillId="0" borderId="24" xfId="158" applyFont="1" applyFill="1" applyBorder="1" applyAlignment="1">
      <alignment horizontal="right" vertical="center"/>
    </xf>
    <xf numFmtId="0" fontId="4" fillId="0" borderId="32" xfId="18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178" fontId="4" fillId="0" borderId="32" xfId="183" applyNumberFormat="1" applyFont="1" applyFill="1" applyBorder="1" applyAlignment="1">
      <alignment vertical="center"/>
    </xf>
    <xf numFmtId="179" fontId="4" fillId="0" borderId="32" xfId="177" applyNumberFormat="1" applyFont="1" applyFill="1" applyBorder="1" applyAlignment="1">
      <alignment vertical="center"/>
    </xf>
    <xf numFmtId="178" fontId="6" fillId="0" borderId="32" xfId="171" applyNumberFormat="1" applyFont="1" applyFill="1" applyBorder="1" applyAlignment="1">
      <alignment horizontal="left" vertical="center" shrinkToFit="1"/>
    </xf>
    <xf numFmtId="178" fontId="4" fillId="0" borderId="32" xfId="184" applyNumberFormat="1" applyFont="1" applyFill="1" applyBorder="1" applyAlignment="1">
      <alignment horizontal="right" vertical="center"/>
    </xf>
    <xf numFmtId="178" fontId="4" fillId="0" borderId="32" xfId="184" applyNumberFormat="1" applyFont="1" applyFill="1" applyBorder="1" applyAlignment="1">
      <alignment horizontal="left" vertical="center" shrinkToFit="1"/>
    </xf>
    <xf numFmtId="178" fontId="4" fillId="0" borderId="32" xfId="169" applyNumberFormat="1" applyFont="1" applyFill="1" applyBorder="1" applyAlignment="1">
      <alignment horizontal="right" vertical="center"/>
    </xf>
    <xf numFmtId="0" fontId="14" fillId="0" borderId="32" xfId="169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178" fontId="4" fillId="0" borderId="32" xfId="165" applyNumberFormat="1" applyFont="1" applyFill="1" applyBorder="1" applyAlignment="1">
      <alignment horizontal="right" vertical="center"/>
    </xf>
    <xf numFmtId="0" fontId="4" fillId="0" borderId="32" xfId="165" applyFont="1" applyFill="1" applyBorder="1">
      <alignment vertical="center"/>
    </xf>
    <xf numFmtId="178" fontId="4" fillId="0" borderId="32" xfId="167" applyNumberFormat="1" applyFont="1" applyFill="1" applyBorder="1" applyAlignment="1">
      <alignment horizontal="right" vertical="center"/>
    </xf>
    <xf numFmtId="178" fontId="4" fillId="0" borderId="32" xfId="166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178" fontId="4" fillId="0" borderId="32" xfId="173" applyNumberFormat="1" applyFont="1" applyFill="1" applyBorder="1" applyAlignment="1">
      <alignment horizontal="right" vertical="center"/>
    </xf>
    <xf numFmtId="0" fontId="4" fillId="0" borderId="32" xfId="161" applyFont="1" applyFill="1" applyBorder="1" applyAlignment="1">
      <alignment horizontal="left" vertical="center"/>
    </xf>
    <xf numFmtId="0" fontId="4" fillId="0" borderId="32" xfId="161" applyFont="1" applyFill="1" applyBorder="1" applyAlignment="1">
      <alignment horizontal="left" vertical="center" shrinkToFit="1"/>
    </xf>
    <xf numFmtId="0" fontId="4" fillId="0" borderId="32" xfId="161" applyFont="1" applyFill="1" applyBorder="1" applyAlignment="1">
      <alignment horizontal="center" vertical="center"/>
    </xf>
    <xf numFmtId="178" fontId="4" fillId="0" borderId="32" xfId="161" applyNumberFormat="1" applyFont="1" applyFill="1" applyBorder="1" applyAlignment="1">
      <alignment horizontal="right" vertical="center"/>
    </xf>
    <xf numFmtId="0" fontId="4" fillId="0" borderId="32" xfId="161" applyFont="1" applyFill="1" applyBorder="1" applyAlignment="1">
      <alignment vertical="center" shrinkToFit="1"/>
    </xf>
    <xf numFmtId="178" fontId="4" fillId="0" borderId="32" xfId="156" applyNumberFormat="1" applyFont="1" applyFill="1" applyBorder="1" applyAlignment="1">
      <alignment horizontal="right" vertical="center"/>
    </xf>
    <xf numFmtId="0" fontId="14" fillId="0" borderId="32" xfId="158" applyFont="1" applyFill="1" applyBorder="1" applyAlignment="1">
      <alignment horizontal="left" vertical="center" shrinkToFit="1"/>
    </xf>
    <xf numFmtId="178" fontId="4" fillId="0" borderId="32" xfId="0" applyNumberFormat="1" applyFont="1" applyFill="1" applyBorder="1" applyAlignment="1">
      <alignment horizontal="center" vertical="center"/>
    </xf>
    <xf numFmtId="178" fontId="4" fillId="0" borderId="32" xfId="158" applyNumberFormat="1" applyFont="1" applyFill="1" applyBorder="1" applyAlignment="1">
      <alignment vertical="center"/>
    </xf>
    <xf numFmtId="183" fontId="4" fillId="0" borderId="32" xfId="158" applyNumberFormat="1" applyFont="1" applyFill="1" applyBorder="1" applyAlignment="1">
      <alignment horizontal="right" vertical="center"/>
    </xf>
    <xf numFmtId="178" fontId="6" fillId="0" borderId="12" xfId="163" applyNumberFormat="1" applyFont="1" applyFill="1" applyBorder="1" applyAlignment="1">
      <alignment horizontal="left" vertical="center" wrapText="1"/>
    </xf>
    <xf numFmtId="0" fontId="4" fillId="0" borderId="21" xfId="180" applyFont="1" applyFill="1" applyBorder="1" applyAlignment="1">
      <alignment vertical="center"/>
    </xf>
    <xf numFmtId="178" fontId="4" fillId="0" borderId="21" xfId="183" applyNumberFormat="1" applyFont="1" applyFill="1" applyBorder="1" applyAlignment="1">
      <alignment vertical="center"/>
    </xf>
    <xf numFmtId="178" fontId="4" fillId="0" borderId="21" xfId="177" applyNumberFormat="1" applyFont="1" applyFill="1" applyBorder="1">
      <alignment vertical="center"/>
    </xf>
    <xf numFmtId="178" fontId="4" fillId="0" borderId="21" xfId="171" applyNumberFormat="1" applyFont="1" applyFill="1" applyBorder="1" applyAlignment="1">
      <alignment horizontal="right" vertical="center" shrinkToFit="1"/>
    </xf>
    <xf numFmtId="178" fontId="4" fillId="0" borderId="21" xfId="184" applyNumberFormat="1" applyFont="1" applyFill="1" applyBorder="1" applyAlignment="1">
      <alignment horizontal="left" vertical="center" shrinkToFit="1"/>
    </xf>
    <xf numFmtId="178" fontId="4" fillId="0" borderId="21" xfId="165" applyNumberFormat="1" applyFont="1" applyFill="1" applyBorder="1" applyAlignment="1">
      <alignment horizontal="right" vertical="center"/>
    </xf>
    <xf numFmtId="0" fontId="4" fillId="0" borderId="21" xfId="165" applyFont="1" applyFill="1" applyBorder="1">
      <alignment vertical="center"/>
    </xf>
    <xf numFmtId="178" fontId="4" fillId="0" borderId="21" xfId="167" applyNumberFormat="1" applyFont="1" applyFill="1" applyBorder="1" applyAlignment="1">
      <alignment horizontal="right" vertical="center"/>
    </xf>
    <xf numFmtId="0" fontId="4" fillId="0" borderId="21" xfId="167" applyFont="1" applyFill="1" applyBorder="1">
      <alignment vertical="center"/>
    </xf>
    <xf numFmtId="179" fontId="4" fillId="0" borderId="21" xfId="0" applyNumberFormat="1" applyFont="1" applyFill="1" applyBorder="1" applyAlignment="1">
      <alignment horizontal="center" vertical="center"/>
    </xf>
    <xf numFmtId="179" fontId="4" fillId="0" borderId="21" xfId="163" applyNumberFormat="1" applyFont="1" applyFill="1" applyBorder="1" applyAlignment="1">
      <alignment horizontal="right" vertical="center"/>
    </xf>
    <xf numFmtId="179" fontId="4" fillId="0" borderId="21" xfId="163" applyNumberFormat="1" applyFont="1" applyFill="1" applyBorder="1" applyAlignment="1">
      <alignment horizontal="center" vertical="center"/>
    </xf>
    <xf numFmtId="179" fontId="4" fillId="0" borderId="21" xfId="163" applyNumberFormat="1" applyFont="1" applyFill="1" applyBorder="1" applyAlignment="1">
      <alignment vertical="center"/>
    </xf>
    <xf numFmtId="179" fontId="4" fillId="0" borderId="21" xfId="173" applyNumberFormat="1" applyFont="1" applyFill="1" applyBorder="1" applyAlignment="1">
      <alignment horizontal="right" vertical="center"/>
    </xf>
    <xf numFmtId="0" fontId="4" fillId="0" borderId="21" xfId="161" applyFont="1" applyFill="1" applyBorder="1" applyAlignment="1">
      <alignment horizontal="right" vertical="center"/>
    </xf>
    <xf numFmtId="177" fontId="4" fillId="0" borderId="21" xfId="161" applyNumberFormat="1" applyFont="1" applyFill="1" applyBorder="1" applyAlignment="1">
      <alignment horizontal="right" vertical="center"/>
    </xf>
    <xf numFmtId="0" fontId="4" fillId="0" borderId="21" xfId="161" applyFont="1" applyFill="1" applyBorder="1" applyAlignment="1">
      <alignment vertical="center"/>
    </xf>
    <xf numFmtId="0" fontId="4" fillId="0" borderId="21" xfId="161" applyFont="1" applyFill="1" applyBorder="1" applyAlignment="1">
      <alignment horizontal="left" vertical="center"/>
    </xf>
    <xf numFmtId="0" fontId="4" fillId="0" borderId="21" xfId="161" applyFont="1" applyFill="1" applyBorder="1" applyAlignment="1">
      <alignment horizontal="left" vertical="center" shrinkToFit="1"/>
    </xf>
    <xf numFmtId="0" fontId="4" fillId="0" borderId="21" xfId="161" applyFont="1" applyFill="1" applyBorder="1" applyAlignment="1">
      <alignment horizontal="center" vertical="center"/>
    </xf>
    <xf numFmtId="178" fontId="4" fillId="0" borderId="21" xfId="161" applyNumberFormat="1" applyFont="1" applyFill="1" applyBorder="1" applyAlignment="1">
      <alignment horizontal="right" vertical="center"/>
    </xf>
    <xf numFmtId="0" fontId="4" fillId="0" borderId="21" xfId="161" applyFont="1" applyFill="1" applyBorder="1" applyAlignment="1">
      <alignment vertical="center" shrinkToFit="1"/>
    </xf>
    <xf numFmtId="178" fontId="4" fillId="0" borderId="21" xfId="156" applyNumberFormat="1" applyFont="1" applyFill="1" applyBorder="1" applyAlignment="1">
      <alignment horizontal="right" vertical="center"/>
    </xf>
    <xf numFmtId="178" fontId="4" fillId="0" borderId="21" xfId="156" applyNumberFormat="1" applyFont="1" applyFill="1" applyBorder="1" applyAlignment="1">
      <alignment horizontal="left" vertical="center" shrinkToFit="1"/>
    </xf>
    <xf numFmtId="178" fontId="4" fillId="0" borderId="21" xfId="158" applyNumberFormat="1" applyFont="1" applyFill="1" applyBorder="1" applyAlignment="1">
      <alignment vertical="center"/>
    </xf>
    <xf numFmtId="181" fontId="4" fillId="0" borderId="21" xfId="158" applyNumberFormat="1" applyFont="1" applyFill="1" applyBorder="1" applyAlignment="1">
      <alignment horizontal="right" vertical="center"/>
    </xf>
    <xf numFmtId="181" fontId="4" fillId="0" borderId="21" xfId="158" applyNumberFormat="1" applyFont="1" applyFill="1" applyBorder="1" applyAlignment="1">
      <alignment vertical="center"/>
    </xf>
    <xf numFmtId="0" fontId="14" fillId="0" borderId="21" xfId="158" applyFont="1" applyFill="1" applyBorder="1" applyAlignment="1">
      <alignment horizontal="left" vertical="center" shrinkToFit="1"/>
    </xf>
    <xf numFmtId="178" fontId="4" fillId="0" borderId="15" xfId="163" applyNumberFormat="1" applyFont="1" applyFill="1" applyBorder="1" applyAlignment="1">
      <alignment vertical="center"/>
    </xf>
    <xf numFmtId="0" fontId="4" fillId="0" borderId="15" xfId="160" applyFont="1" applyFill="1" applyBorder="1" applyAlignment="1">
      <alignment horizontal="center" vertical="center" shrinkToFit="1"/>
    </xf>
    <xf numFmtId="0" fontId="7" fillId="0" borderId="15" xfId="160" applyFont="1" applyFill="1" applyBorder="1" applyAlignment="1">
      <alignment horizontal="left" vertical="center" wrapText="1" shrinkToFit="1"/>
    </xf>
    <xf numFmtId="0" fontId="5" fillId="0" borderId="15" xfId="160" applyFont="1" applyFill="1" applyBorder="1" applyAlignment="1">
      <alignment vertical="center" wrapText="1" shrinkToFit="1"/>
    </xf>
    <xf numFmtId="0" fontId="4" fillId="0" borderId="12" xfId="185" applyFont="1" applyFill="1" applyBorder="1" applyAlignment="1">
      <alignment horizontal="left" vertical="center" shrinkToFit="1"/>
    </xf>
    <xf numFmtId="178" fontId="4" fillId="0" borderId="21" xfId="180" applyNumberFormat="1" applyFont="1" applyFill="1" applyBorder="1" applyAlignment="1">
      <alignment horizontal="right" vertical="center"/>
    </xf>
    <xf numFmtId="178" fontId="4" fillId="0" borderId="21" xfId="182" applyNumberFormat="1" applyFont="1" applyFill="1" applyBorder="1" applyAlignment="1">
      <alignment vertical="center"/>
    </xf>
    <xf numFmtId="178" fontId="4" fillId="0" borderId="21" xfId="182" applyNumberFormat="1" applyFont="1" applyFill="1" applyBorder="1" applyAlignment="1">
      <alignment horizontal="right" vertical="center"/>
    </xf>
    <xf numFmtId="178" fontId="4" fillId="0" borderId="21" xfId="176" applyNumberFormat="1" applyFont="1" applyFill="1" applyBorder="1" applyAlignment="1">
      <alignment horizontal="right" vertical="center"/>
    </xf>
    <xf numFmtId="179" fontId="4" fillId="0" borderId="21" xfId="176" applyNumberFormat="1" applyFont="1" applyFill="1" applyBorder="1" applyAlignment="1">
      <alignment vertical="center" shrinkToFit="1"/>
    </xf>
    <xf numFmtId="178" fontId="14" fillId="0" borderId="21" xfId="170" applyNumberFormat="1" applyFont="1" applyFill="1" applyBorder="1" applyAlignment="1">
      <alignment vertical="center" shrinkToFit="1"/>
    </xf>
    <xf numFmtId="0" fontId="4" fillId="0" borderId="21" xfId="166" applyFont="1" applyFill="1" applyBorder="1"/>
    <xf numFmtId="178" fontId="4" fillId="0" borderId="21" xfId="174" applyNumberFormat="1" applyFont="1" applyFill="1" applyBorder="1" applyAlignment="1">
      <alignment vertical="center"/>
    </xf>
    <xf numFmtId="178" fontId="4" fillId="0" borderId="21" xfId="174" applyNumberFormat="1" applyFont="1" applyFill="1" applyBorder="1" applyAlignment="1">
      <alignment horizontal="right" vertical="center"/>
    </xf>
    <xf numFmtId="178" fontId="4" fillId="0" borderId="21" xfId="174" applyNumberFormat="1" applyFont="1" applyFill="1" applyBorder="1" applyAlignment="1">
      <alignment horizontal="left" vertical="center"/>
    </xf>
    <xf numFmtId="178" fontId="4" fillId="0" borderId="21" xfId="162" applyNumberFormat="1" applyFont="1" applyFill="1" applyBorder="1" applyAlignment="1">
      <alignment horizontal="right" vertical="center"/>
    </xf>
    <xf numFmtId="178" fontId="4" fillId="0" borderId="21" xfId="162" applyNumberFormat="1" applyFont="1" applyFill="1" applyBorder="1" applyAlignment="1">
      <alignment horizontal="left" vertical="center"/>
    </xf>
    <xf numFmtId="178" fontId="4" fillId="0" borderId="21" xfId="172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8" fontId="4" fillId="0" borderId="21" xfId="157" applyNumberFormat="1" applyFont="1" applyFill="1" applyBorder="1" applyAlignment="1">
      <alignment horizontal="left" vertical="center" shrinkToFit="1"/>
    </xf>
    <xf numFmtId="0" fontId="14" fillId="0" borderId="21" xfId="159" applyFont="1" applyFill="1" applyBorder="1" applyAlignment="1">
      <alignment horizontal="left" vertical="center" shrinkToFit="1"/>
    </xf>
    <xf numFmtId="0" fontId="13" fillId="0" borderId="47" xfId="0" applyFont="1" applyFill="1" applyBorder="1" applyAlignment="1">
      <alignment horizontal="center" vertical="center"/>
    </xf>
    <xf numFmtId="186" fontId="4" fillId="0" borderId="15" xfId="0" applyNumberFormat="1" applyFont="1" applyFill="1" applyBorder="1" applyAlignment="1">
      <alignment horizontal="left" vertical="center" shrinkToFit="1"/>
    </xf>
    <xf numFmtId="0" fontId="4" fillId="0" borderId="15" xfId="185" applyFont="1" applyFill="1" applyBorder="1" applyAlignment="1">
      <alignment horizontal="left" vertical="center"/>
    </xf>
    <xf numFmtId="178" fontId="34" fillId="0" borderId="24" xfId="163" applyNumberFormat="1" applyFont="1" applyFill="1" applyBorder="1" applyAlignment="1">
      <alignment horizontal="left" vertical="center" wrapText="1"/>
    </xf>
    <xf numFmtId="178" fontId="4" fillId="0" borderId="15" xfId="184" applyNumberFormat="1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/>
    </xf>
    <xf numFmtId="38" fontId="14" fillId="0" borderId="37" xfId="83" applyFont="1" applyFill="1" applyBorder="1" applyAlignment="1">
      <alignment horizontal="right" vertical="center" shrinkToFit="1"/>
    </xf>
    <xf numFmtId="38" fontId="14" fillId="0" borderId="48" xfId="83" applyFont="1" applyFill="1" applyBorder="1" applyAlignment="1">
      <alignment vertical="center" shrinkToFit="1"/>
    </xf>
    <xf numFmtId="38" fontId="14" fillId="0" borderId="49" xfId="83" applyFont="1" applyFill="1" applyBorder="1" applyAlignment="1">
      <alignment vertical="center" shrinkToFit="1"/>
    </xf>
    <xf numFmtId="38" fontId="14" fillId="0" borderId="50" xfId="83" applyFont="1" applyFill="1" applyBorder="1" applyAlignment="1">
      <alignment vertical="center" shrinkToFit="1"/>
    </xf>
    <xf numFmtId="38" fontId="14" fillId="0" borderId="16" xfId="83" applyFont="1" applyBorder="1" applyAlignment="1">
      <alignment vertical="center" shrinkToFit="1"/>
    </xf>
    <xf numFmtId="38" fontId="14" fillId="0" borderId="20" xfId="83" applyFont="1" applyBorder="1" applyAlignment="1">
      <alignment vertical="center" shrinkToFit="1"/>
    </xf>
    <xf numFmtId="38" fontId="14" fillId="0" borderId="51" xfId="83" applyFont="1" applyBorder="1" applyAlignment="1">
      <alignment vertical="center" shrinkToFit="1"/>
    </xf>
    <xf numFmtId="38" fontId="14" fillId="0" borderId="52" xfId="83" applyFont="1" applyBorder="1" applyAlignment="1">
      <alignment vertical="center" shrinkToFit="1"/>
    </xf>
    <xf numFmtId="38" fontId="14" fillId="0" borderId="28" xfId="83" applyFont="1" applyBorder="1" applyAlignment="1">
      <alignment vertical="center" shrinkToFit="1"/>
    </xf>
    <xf numFmtId="0" fontId="70" fillId="0" borderId="0" xfId="0" applyFont="1" applyFill="1">
      <alignment vertical="center"/>
    </xf>
    <xf numFmtId="178" fontId="4" fillId="0" borderId="21" xfId="164" applyNumberFormat="1" applyFont="1" applyFill="1" applyBorder="1"/>
    <xf numFmtId="0" fontId="70" fillId="0" borderId="0" xfId="0" applyFont="1" applyFill="1" applyBorder="1">
      <alignment vertical="center"/>
    </xf>
    <xf numFmtId="178" fontId="4" fillId="0" borderId="21" xfId="159" applyNumberFormat="1" applyFont="1" applyFill="1" applyBorder="1" applyAlignment="1">
      <alignment vertical="center"/>
    </xf>
    <xf numFmtId="178" fontId="4" fillId="0" borderId="21" xfId="157" applyNumberFormat="1" applyFont="1" applyFill="1" applyBorder="1" applyAlignment="1">
      <alignment horizontal="right" vertical="center"/>
    </xf>
    <xf numFmtId="178" fontId="70" fillId="0" borderId="15" xfId="163" applyNumberFormat="1" applyFont="1" applyFill="1" applyBorder="1" applyAlignment="1">
      <alignment horizontal="left" vertical="center"/>
    </xf>
    <xf numFmtId="178" fontId="70" fillId="0" borderId="12" xfId="163" applyNumberFormat="1" applyFont="1" applyFill="1" applyBorder="1" applyAlignment="1">
      <alignment horizontal="left" vertical="center"/>
    </xf>
    <xf numFmtId="179" fontId="70" fillId="0" borderId="12" xfId="163" applyNumberFormat="1" applyFont="1" applyFill="1" applyBorder="1" applyAlignment="1">
      <alignment horizontal="right" vertical="center"/>
    </xf>
    <xf numFmtId="178" fontId="70" fillId="0" borderId="15" xfId="162" applyNumberFormat="1" applyFont="1" applyFill="1" applyBorder="1" applyAlignment="1">
      <alignment horizontal="left" vertical="center"/>
    </xf>
    <xf numFmtId="178" fontId="71" fillId="0" borderId="12" xfId="163" applyNumberFormat="1" applyFont="1" applyFill="1" applyBorder="1" applyAlignment="1">
      <alignment horizontal="left" vertical="center"/>
    </xf>
    <xf numFmtId="178" fontId="70" fillId="0" borderId="24" xfId="163" applyNumberFormat="1" applyFont="1" applyFill="1" applyBorder="1" applyAlignment="1">
      <alignment horizontal="left" vertical="center" shrinkToFit="1"/>
    </xf>
    <xf numFmtId="178" fontId="70" fillId="0" borderId="24" xfId="163" applyNumberFormat="1" applyFont="1" applyFill="1" applyBorder="1" applyAlignment="1">
      <alignment horizontal="left" vertical="center"/>
    </xf>
    <xf numFmtId="179" fontId="70" fillId="0" borderId="12" xfId="163" applyNumberFormat="1" applyFont="1" applyFill="1" applyBorder="1" applyAlignment="1">
      <alignment horizontal="left" vertical="center"/>
    </xf>
    <xf numFmtId="0" fontId="4" fillId="0" borderId="12" xfId="161" applyFont="1" applyFill="1" applyBorder="1" applyAlignment="1">
      <alignment horizontal="left" vertical="center" wrapText="1" shrinkToFit="1"/>
    </xf>
    <xf numFmtId="179" fontId="70" fillId="0" borderId="21" xfId="163" applyNumberFormat="1" applyFont="1" applyFill="1" applyBorder="1" applyAlignment="1">
      <alignment horizontal="left" vertical="center"/>
    </xf>
    <xf numFmtId="38" fontId="14" fillId="0" borderId="53" xfId="84" applyFont="1" applyBorder="1" applyAlignment="1">
      <alignment vertical="center"/>
    </xf>
    <xf numFmtId="38" fontId="14" fillId="0" borderId="37" xfId="84" applyFont="1" applyBorder="1" applyAlignment="1">
      <alignment vertical="center"/>
    </xf>
    <xf numFmtId="38" fontId="14" fillId="0" borderId="37" xfId="84" applyFont="1" applyBorder="1" applyAlignment="1">
      <alignment horizontal="right" vertical="center"/>
    </xf>
    <xf numFmtId="38" fontId="14" fillId="0" borderId="37" xfId="83" applyFont="1" applyFill="1" applyBorder="1" applyAlignment="1">
      <alignment vertical="center" shrinkToFit="1"/>
    </xf>
    <xf numFmtId="38" fontId="14" fillId="0" borderId="54" xfId="84" applyFont="1" applyBorder="1" applyAlignment="1">
      <alignment horizontal="right" vertical="center"/>
    </xf>
    <xf numFmtId="38" fontId="14" fillId="0" borderId="12" xfId="83" applyFont="1" applyFill="1" applyBorder="1" applyAlignment="1">
      <alignment vertical="center" shrinkToFit="1"/>
    </xf>
    <xf numFmtId="38" fontId="14" fillId="0" borderId="55" xfId="83" applyFont="1" applyFill="1" applyBorder="1" applyAlignment="1">
      <alignment vertical="center" shrinkToFit="1"/>
    </xf>
    <xf numFmtId="38" fontId="14" fillId="0" borderId="0" xfId="83" applyFont="1" applyFill="1" applyBorder="1" applyAlignment="1">
      <alignment vertical="center" shrinkToFit="1"/>
    </xf>
    <xf numFmtId="38" fontId="14" fillId="0" borderId="23" xfId="83" applyFont="1" applyFill="1" applyBorder="1" applyAlignment="1">
      <alignment vertical="center" shrinkToFit="1"/>
    </xf>
    <xf numFmtId="38" fontId="14" fillId="0" borderId="30" xfId="83" applyFont="1" applyFill="1" applyBorder="1" applyAlignment="1">
      <alignment vertical="center" shrinkToFit="1"/>
    </xf>
    <xf numFmtId="38" fontId="14" fillId="0" borderId="53" xfId="83" applyFont="1" applyBorder="1" applyAlignment="1" applyProtection="1">
      <alignment horizontal="right" vertical="center"/>
    </xf>
    <xf numFmtId="38" fontId="14" fillId="0" borderId="37" xfId="83" applyFont="1" applyBorder="1" applyAlignment="1" applyProtection="1">
      <alignment horizontal="right" vertical="center"/>
    </xf>
    <xf numFmtId="38" fontId="14" fillId="0" borderId="13" xfId="83" applyFont="1" applyBorder="1" applyAlignment="1" applyProtection="1">
      <alignment horizontal="right" vertical="center"/>
    </xf>
    <xf numFmtId="38" fontId="14" fillId="0" borderId="54" xfId="83" applyFont="1" applyBorder="1" applyAlignment="1" applyProtection="1">
      <alignment horizontal="right" vertical="center"/>
    </xf>
    <xf numFmtId="38" fontId="14" fillId="0" borderId="11" xfId="84" applyFont="1" applyBorder="1" applyAlignment="1">
      <alignment vertical="center"/>
    </xf>
    <xf numFmtId="38" fontId="14" fillId="0" borderId="38" xfId="84" applyFont="1" applyBorder="1" applyAlignment="1">
      <alignment vertical="center"/>
    </xf>
    <xf numFmtId="38" fontId="14" fillId="0" borderId="38" xfId="84" applyFont="1" applyBorder="1" applyAlignment="1">
      <alignment horizontal="right" vertical="center"/>
    </xf>
    <xf numFmtId="38" fontId="14" fillId="0" borderId="53" xfId="84" applyFont="1" applyFill="1" applyBorder="1" applyAlignment="1">
      <alignment vertical="center"/>
    </xf>
    <xf numFmtId="38" fontId="14" fillId="0" borderId="37" xfId="84" applyFont="1" applyFill="1" applyBorder="1" applyAlignment="1">
      <alignment vertical="center"/>
    </xf>
    <xf numFmtId="38" fontId="14" fillId="0" borderId="11" xfId="84" applyFont="1" applyFill="1" applyBorder="1" applyAlignment="1">
      <alignment vertical="center"/>
    </xf>
    <xf numFmtId="38" fontId="14" fillId="0" borderId="38" xfId="84" applyFont="1" applyFill="1" applyBorder="1" applyAlignment="1">
      <alignment vertical="center"/>
    </xf>
    <xf numFmtId="38" fontId="14" fillId="0" borderId="54" xfId="84" applyFont="1" applyFill="1" applyBorder="1" applyAlignment="1">
      <alignment horizontal="right" vertical="center"/>
    </xf>
    <xf numFmtId="38" fontId="14" fillId="0" borderId="56" xfId="44" applyFont="1" applyBorder="1" applyAlignment="1" applyProtection="1">
      <alignment vertical="center"/>
    </xf>
    <xf numFmtId="38" fontId="14" fillId="0" borderId="11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horizontal="right" vertical="center"/>
    </xf>
    <xf numFmtId="38" fontId="14" fillId="0" borderId="54" xfId="83" applyFont="1" applyFill="1" applyBorder="1" applyAlignment="1">
      <alignment vertical="center" shrinkToFit="1"/>
    </xf>
    <xf numFmtId="38" fontId="14" fillId="0" borderId="58" xfId="83" applyFont="1" applyFill="1" applyBorder="1" applyAlignment="1">
      <alignment vertical="center" shrinkToFit="1"/>
    </xf>
    <xf numFmtId="38" fontId="14" fillId="0" borderId="53" xfId="84" applyFont="1" applyBorder="1" applyAlignment="1">
      <alignment horizontal="right" vertical="center"/>
    </xf>
    <xf numFmtId="38" fontId="14" fillId="0" borderId="13" xfId="83" applyFont="1" applyFill="1" applyBorder="1" applyAlignment="1">
      <alignment vertical="center" shrinkToFit="1"/>
    </xf>
    <xf numFmtId="38" fontId="14" fillId="0" borderId="11" xfId="84" applyFont="1" applyBorder="1" applyAlignment="1">
      <alignment horizontal="right" vertical="center"/>
    </xf>
    <xf numFmtId="38" fontId="14" fillId="0" borderId="56" xfId="44" applyFont="1" applyBorder="1" applyAlignment="1" applyProtection="1">
      <alignment horizontal="right" vertical="center"/>
    </xf>
    <xf numFmtId="38" fontId="14" fillId="0" borderId="11" xfId="44" applyFont="1" applyBorder="1" applyAlignment="1" applyProtection="1">
      <alignment horizontal="right" vertical="center"/>
    </xf>
    <xf numFmtId="38" fontId="14" fillId="0" borderId="59" xfId="44" applyFont="1" applyBorder="1" applyAlignment="1" applyProtection="1">
      <alignment horizontal="right" vertical="center"/>
    </xf>
    <xf numFmtId="38" fontId="14" fillId="0" borderId="56" xfId="44" applyFont="1" applyBorder="1" applyAlignment="1" applyProtection="1"/>
    <xf numFmtId="38" fontId="14" fillId="0" borderId="11" xfId="44" applyFont="1" applyBorder="1" applyAlignment="1" applyProtection="1"/>
    <xf numFmtId="38" fontId="14" fillId="0" borderId="57" xfId="44" applyFont="1" applyBorder="1" applyAlignment="1" applyProtection="1"/>
    <xf numFmtId="38" fontId="14" fillId="0" borderId="57" xfId="44" applyFont="1" applyBorder="1" applyAlignment="1" applyProtection="1">
      <alignment horizontal="right"/>
    </xf>
    <xf numFmtId="38" fontId="14" fillId="0" borderId="60" xfId="44" applyFont="1" applyBorder="1" applyAlignment="1" applyProtection="1">
      <alignment horizontal="right"/>
    </xf>
    <xf numFmtId="38" fontId="14" fillId="0" borderId="53" xfId="83" applyFont="1" applyFill="1" applyBorder="1" applyAlignment="1">
      <alignment vertical="center" shrinkToFit="1"/>
    </xf>
    <xf numFmtId="38" fontId="39" fillId="0" borderId="48" xfId="83" applyFont="1" applyFill="1" applyBorder="1" applyAlignment="1">
      <alignment vertical="center" shrinkToFit="1"/>
    </xf>
    <xf numFmtId="38" fontId="14" fillId="0" borderId="38" xfId="83" applyFont="1" applyFill="1" applyBorder="1" applyAlignment="1">
      <alignment vertical="center" shrinkToFit="1"/>
    </xf>
    <xf numFmtId="38" fontId="14" fillId="0" borderId="11" xfId="83" applyFont="1" applyFill="1" applyBorder="1" applyAlignment="1">
      <alignment vertical="center" shrinkToFit="1"/>
    </xf>
    <xf numFmtId="38" fontId="14" fillId="0" borderId="53" xfId="84" applyFont="1" applyBorder="1"/>
    <xf numFmtId="38" fontId="14" fillId="0" borderId="37" xfId="84" applyFont="1" applyBorder="1"/>
    <xf numFmtId="38" fontId="14" fillId="0" borderId="11" xfId="84" applyFont="1" applyBorder="1"/>
    <xf numFmtId="38" fontId="14" fillId="0" borderId="38" xfId="84" applyFont="1" applyBorder="1"/>
    <xf numFmtId="38" fontId="14" fillId="0" borderId="38" xfId="84" applyFont="1" applyBorder="1" applyAlignment="1">
      <alignment horizontal="right"/>
    </xf>
    <xf numFmtId="38" fontId="14" fillId="0" borderId="54" xfId="84" applyFont="1" applyBorder="1" applyAlignment="1">
      <alignment horizontal="right"/>
    </xf>
    <xf numFmtId="38" fontId="14" fillId="0" borderId="53" xfId="83" applyFont="1" applyFill="1" applyBorder="1" applyAlignment="1">
      <alignment horizontal="right" vertical="center" shrinkToFit="1"/>
    </xf>
    <xf numFmtId="38" fontId="14" fillId="0" borderId="48" xfId="83" applyFont="1" applyFill="1" applyBorder="1" applyAlignment="1">
      <alignment horizontal="right" vertical="center" shrinkToFit="1"/>
    </xf>
    <xf numFmtId="38" fontId="14" fillId="0" borderId="11" xfId="83" applyFont="1" applyFill="1" applyBorder="1" applyAlignment="1">
      <alignment horizontal="right" vertical="center" shrinkToFit="1"/>
    </xf>
    <xf numFmtId="38" fontId="14" fillId="0" borderId="54" xfId="83" applyFont="1" applyFill="1" applyBorder="1" applyAlignment="1">
      <alignment horizontal="right" vertical="center" shrinkToFit="1"/>
    </xf>
    <xf numFmtId="0" fontId="7" fillId="0" borderId="12" xfId="161" applyFont="1" applyFill="1" applyBorder="1" applyAlignment="1">
      <alignment horizontal="left" vertical="center" wrapText="1" shrinkToFit="1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shrinkToFit="1"/>
    </xf>
    <xf numFmtId="0" fontId="4" fillId="0" borderId="21" xfId="160" applyFont="1" applyFill="1" applyBorder="1" applyAlignment="1">
      <alignment horizontal="center" vertical="center"/>
    </xf>
    <xf numFmtId="178" fontId="4" fillId="0" borderId="21" xfId="160" applyNumberFormat="1" applyFont="1" applyFill="1" applyBorder="1" applyAlignment="1">
      <alignment horizontal="right" vertical="center"/>
    </xf>
    <xf numFmtId="0" fontId="4" fillId="0" borderId="21" xfId="160" applyFont="1" applyFill="1" applyBorder="1" applyAlignment="1">
      <alignment vertical="center" shrinkToFit="1"/>
    </xf>
    <xf numFmtId="179" fontId="4" fillId="0" borderId="15" xfId="163" applyNumberFormat="1" applyFont="1" applyFill="1" applyBorder="1" applyAlignment="1">
      <alignment horizontal="right" vertical="center"/>
    </xf>
    <xf numFmtId="178" fontId="4" fillId="0" borderId="21" xfId="162" applyNumberFormat="1" applyFont="1" applyFill="1" applyBorder="1" applyAlignment="1">
      <alignment vertical="center"/>
    </xf>
    <xf numFmtId="178" fontId="4" fillId="0" borderId="15" xfId="175" applyNumberFormat="1" applyFont="1" applyFill="1" applyBorder="1" applyAlignment="1">
      <alignment horizontal="right" vertical="center"/>
    </xf>
    <xf numFmtId="178" fontId="4" fillId="0" borderId="15" xfId="175" applyNumberFormat="1" applyFont="1" applyFill="1" applyBorder="1" applyAlignment="1">
      <alignment horizontal="left" vertical="center"/>
    </xf>
    <xf numFmtId="178" fontId="4" fillId="0" borderId="19" xfId="175" applyNumberFormat="1" applyFont="1" applyFill="1" applyBorder="1" applyAlignment="1">
      <alignment horizontal="right" vertical="center"/>
    </xf>
    <xf numFmtId="178" fontId="4" fillId="0" borderId="12" xfId="175" applyNumberFormat="1" applyFont="1" applyFill="1" applyBorder="1" applyAlignment="1">
      <alignment horizontal="left" vertical="center" shrinkToFit="1"/>
    </xf>
    <xf numFmtId="0" fontId="5" fillId="0" borderId="15" xfId="175" applyFont="1" applyFill="1" applyBorder="1" applyAlignment="1">
      <alignment vertical="center"/>
    </xf>
    <xf numFmtId="178" fontId="4" fillId="0" borderId="12" xfId="174" applyNumberFormat="1" applyFont="1" applyFill="1" applyBorder="1" applyAlignment="1">
      <alignment vertical="center"/>
    </xf>
    <xf numFmtId="178" fontId="4" fillId="0" borderId="12" xfId="174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4" fillId="0" borderId="15" xfId="175" applyFont="1" applyFill="1" applyBorder="1" applyAlignment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61" xfId="43" applyFont="1" applyFill="1" applyBorder="1" applyAlignment="1" applyProtection="1">
      <alignment vertical="center"/>
    </xf>
    <xf numFmtId="178" fontId="4" fillId="35" borderId="62" xfId="43" applyFont="1" applyFill="1" applyBorder="1" applyAlignment="1" applyProtection="1">
      <alignment vertical="center"/>
    </xf>
    <xf numFmtId="178" fontId="4" fillId="0" borderId="61" xfId="43" applyFont="1" applyBorder="1" applyAlignment="1" applyProtection="1">
      <alignment vertical="center"/>
    </xf>
    <xf numFmtId="178" fontId="4" fillId="35" borderId="63" xfId="43" applyFont="1" applyFill="1" applyBorder="1" applyAlignment="1" applyProtection="1">
      <alignment vertical="center"/>
    </xf>
    <xf numFmtId="0" fontId="4" fillId="0" borderId="12" xfId="175" applyFont="1" applyFill="1" applyBorder="1" applyAlignment="1">
      <alignment vertical="center"/>
    </xf>
    <xf numFmtId="0" fontId="4" fillId="0" borderId="24" xfId="175" applyFont="1" applyFill="1" applyBorder="1" applyAlignment="1">
      <alignment vertical="center"/>
    </xf>
    <xf numFmtId="178" fontId="4" fillId="0" borderId="15" xfId="174" applyNumberFormat="1" applyFont="1" applyFill="1" applyBorder="1" applyAlignment="1">
      <alignment vertical="center"/>
    </xf>
    <xf numFmtId="178" fontId="4" fillId="0" borderId="15" xfId="174" applyNumberFormat="1" applyFont="1" applyFill="1" applyBorder="1" applyAlignment="1">
      <alignment horizontal="right" vertical="center"/>
    </xf>
    <xf numFmtId="178" fontId="4" fillId="0" borderId="15" xfId="174" applyNumberFormat="1" applyFont="1" applyFill="1" applyBorder="1" applyAlignment="1">
      <alignment horizontal="left" vertical="center"/>
    </xf>
    <xf numFmtId="0" fontId="4" fillId="0" borderId="15" xfId="174" applyFont="1" applyFill="1" applyBorder="1" applyAlignment="1">
      <alignment vertical="center"/>
    </xf>
    <xf numFmtId="178" fontId="9" fillId="0" borderId="12" xfId="175" applyNumberFormat="1" applyFont="1" applyFill="1" applyBorder="1" applyAlignment="1">
      <alignment vertical="center"/>
    </xf>
    <xf numFmtId="0" fontId="5" fillId="0" borderId="12" xfId="175" applyFont="1" applyFill="1" applyBorder="1" applyAlignment="1">
      <alignment horizontal="left" vertical="center" wrapText="1"/>
    </xf>
    <xf numFmtId="178" fontId="7" fillId="0" borderId="12" xfId="175" applyNumberFormat="1" applyFont="1" applyFill="1" applyBorder="1" applyAlignment="1">
      <alignment horizontal="left" vertical="center" wrapText="1"/>
    </xf>
    <xf numFmtId="204" fontId="4" fillId="33" borderId="15" xfId="85" applyNumberFormat="1" applyFont="1" applyFill="1" applyBorder="1" applyAlignment="1">
      <alignment vertical="center"/>
    </xf>
    <xf numFmtId="204" fontId="4" fillId="0" borderId="15" xfId="85" applyNumberFormat="1" applyFont="1" applyFill="1" applyBorder="1" applyAlignment="1">
      <alignment vertical="center"/>
    </xf>
    <xf numFmtId="178" fontId="4" fillId="0" borderId="21" xfId="175" applyNumberFormat="1" applyFont="1" applyFill="1" applyBorder="1" applyAlignment="1">
      <alignment vertical="center"/>
    </xf>
    <xf numFmtId="178" fontId="4" fillId="0" borderId="21" xfId="175" applyNumberFormat="1" applyFont="1" applyFill="1" applyBorder="1" applyAlignment="1">
      <alignment horizontal="right" vertical="center"/>
    </xf>
    <xf numFmtId="178" fontId="4" fillId="0" borderId="21" xfId="175" applyNumberFormat="1" applyFont="1" applyFill="1" applyBorder="1" applyAlignment="1">
      <alignment horizontal="left" vertical="center"/>
    </xf>
    <xf numFmtId="178" fontId="4" fillId="0" borderId="32" xfId="175" applyNumberFormat="1" applyFont="1" applyFill="1" applyBorder="1" applyAlignment="1">
      <alignment vertical="center"/>
    </xf>
    <xf numFmtId="178" fontId="4" fillId="0" borderId="32" xfId="175" applyNumberFormat="1" applyFont="1" applyFill="1" applyBorder="1" applyAlignment="1">
      <alignment horizontal="right" vertical="center"/>
    </xf>
    <xf numFmtId="178" fontId="4" fillId="0" borderId="32" xfId="175" applyNumberFormat="1" applyFont="1" applyFill="1" applyBorder="1" applyAlignment="1">
      <alignment horizontal="left" vertical="center"/>
    </xf>
    <xf numFmtId="0" fontId="4" fillId="0" borderId="12" xfId="167" applyFont="1" applyFill="1" applyBorder="1" applyAlignment="1">
      <alignment vertical="center" shrinkToFit="1"/>
    </xf>
    <xf numFmtId="178" fontId="4" fillId="0" borderId="21" xfId="166" applyNumberFormat="1" applyFont="1" applyFill="1" applyBorder="1" applyAlignment="1">
      <alignment horizontal="right" vertical="center"/>
    </xf>
    <xf numFmtId="178" fontId="4" fillId="0" borderId="21" xfId="164" applyNumberFormat="1" applyFont="1" applyFill="1" applyBorder="1" applyAlignment="1">
      <alignment horizontal="right" vertical="center"/>
    </xf>
    <xf numFmtId="179" fontId="4" fillId="0" borderId="12" xfId="169" applyNumberFormat="1" applyFont="1" applyFill="1" applyBorder="1" applyAlignment="1">
      <alignment horizontal="right" vertical="center"/>
    </xf>
    <xf numFmtId="0" fontId="4" fillId="0" borderId="24" xfId="169" applyFont="1" applyFill="1" applyBorder="1" applyAlignment="1">
      <alignment vertical="center"/>
    </xf>
    <xf numFmtId="0" fontId="4" fillId="0" borderId="15" xfId="169" applyFont="1" applyFill="1" applyBorder="1" applyAlignment="1">
      <alignment vertical="center"/>
    </xf>
    <xf numFmtId="178" fontId="4" fillId="0" borderId="15" xfId="168" applyNumberFormat="1" applyFont="1" applyFill="1" applyBorder="1" applyAlignment="1">
      <alignment horizontal="right" vertical="center"/>
    </xf>
    <xf numFmtId="0" fontId="4" fillId="0" borderId="15" xfId="168" applyFont="1" applyFill="1" applyBorder="1" applyAlignment="1">
      <alignment horizontal="center" vertical="center"/>
    </xf>
    <xf numFmtId="0" fontId="4" fillId="0" borderId="15" xfId="168" applyFont="1" applyFill="1" applyBorder="1" applyAlignment="1">
      <alignment horizontal="left" vertical="center"/>
    </xf>
    <xf numFmtId="178" fontId="4" fillId="0" borderId="21" xfId="168" applyNumberFormat="1" applyFont="1" applyFill="1" applyBorder="1" applyAlignment="1">
      <alignment horizontal="right" vertical="center"/>
    </xf>
    <xf numFmtId="0" fontId="4" fillId="0" borderId="21" xfId="168" applyFont="1" applyFill="1" applyBorder="1" applyAlignment="1">
      <alignment horizontal="center" vertical="center"/>
    </xf>
    <xf numFmtId="0" fontId="4" fillId="0" borderId="21" xfId="168" applyFont="1" applyFill="1" applyBorder="1" applyAlignment="1">
      <alignment horizontal="left" vertical="center"/>
    </xf>
    <xf numFmtId="178" fontId="4" fillId="0" borderId="15" xfId="171" applyNumberFormat="1" applyFont="1" applyFill="1" applyBorder="1" applyAlignment="1">
      <alignment horizontal="right" vertical="center"/>
    </xf>
    <xf numFmtId="178" fontId="4" fillId="0" borderId="12" xfId="171" applyNumberFormat="1" applyFont="1" applyFill="1" applyBorder="1" applyAlignment="1">
      <alignment horizontal="right" vertical="center"/>
    </xf>
    <xf numFmtId="178" fontId="4" fillId="0" borderId="24" xfId="171" applyNumberFormat="1" applyFont="1" applyFill="1" applyBorder="1" applyAlignment="1">
      <alignment horizontal="right" vertical="center"/>
    </xf>
    <xf numFmtId="178" fontId="4" fillId="0" borderId="15" xfId="170" applyNumberFormat="1" applyFont="1" applyFill="1" applyBorder="1" applyAlignment="1">
      <alignment horizontal="right" vertical="center"/>
    </xf>
    <xf numFmtId="178" fontId="4" fillId="0" borderId="21" xfId="171" applyNumberFormat="1" applyFont="1" applyFill="1" applyBorder="1" applyAlignment="1">
      <alignment horizontal="right" vertical="center"/>
    </xf>
    <xf numFmtId="178" fontId="4" fillId="0" borderId="32" xfId="171" applyNumberFormat="1" applyFont="1" applyFill="1" applyBorder="1" applyAlignment="1">
      <alignment horizontal="right" vertical="center"/>
    </xf>
    <xf numFmtId="178" fontId="4" fillId="0" borderId="21" xfId="170" applyNumberFormat="1" applyFont="1" applyFill="1" applyBorder="1" applyAlignment="1">
      <alignment horizontal="right" vertical="center"/>
    </xf>
    <xf numFmtId="178" fontId="4" fillId="0" borderId="46" xfId="177" applyNumberFormat="1" applyFont="1" applyFill="1" applyBorder="1" applyAlignment="1">
      <alignment horizontal="right" vertical="center"/>
    </xf>
    <xf numFmtId="178" fontId="4" fillId="0" borderId="12" xfId="177" applyNumberFormat="1" applyFont="1" applyFill="1" applyBorder="1" applyAlignment="1">
      <alignment horizontal="right" vertical="center"/>
    </xf>
    <xf numFmtId="178" fontId="4" fillId="0" borderId="24" xfId="177" applyNumberFormat="1" applyFont="1" applyFill="1" applyBorder="1" applyAlignment="1">
      <alignment horizontal="right" vertical="center"/>
    </xf>
    <xf numFmtId="178" fontId="4" fillId="0" borderId="15" xfId="177" applyNumberFormat="1" applyFont="1" applyFill="1" applyBorder="1" applyAlignment="1">
      <alignment horizontal="right" vertical="center"/>
    </xf>
    <xf numFmtId="178" fontId="4" fillId="0" borderId="46" xfId="176" applyNumberFormat="1" applyFont="1" applyFill="1" applyBorder="1" applyAlignment="1">
      <alignment horizontal="right" vertical="center"/>
    </xf>
    <xf numFmtId="178" fontId="4" fillId="0" borderId="24" xfId="176" applyNumberFormat="1" applyFont="1" applyFill="1" applyBorder="1" applyAlignment="1">
      <alignment horizontal="right" vertical="center"/>
    </xf>
    <xf numFmtId="178" fontId="4" fillId="0" borderId="24" xfId="176" applyNumberFormat="1" applyFont="1" applyFill="1" applyBorder="1"/>
    <xf numFmtId="204" fontId="4" fillId="0" borderId="12" xfId="85" applyNumberFormat="1" applyFont="1" applyFill="1" applyBorder="1" applyAlignment="1">
      <alignment vertical="center"/>
    </xf>
    <xf numFmtId="204" fontId="4" fillId="0" borderId="12" xfId="85" applyNumberFormat="1" applyFont="1" applyFill="1" applyBorder="1" applyAlignment="1"/>
    <xf numFmtId="178" fontId="4" fillId="0" borderId="21" xfId="177" applyNumberFormat="1" applyFont="1" applyFill="1" applyBorder="1" applyAlignment="1">
      <alignment horizontal="right" vertical="center"/>
    </xf>
    <xf numFmtId="178" fontId="4" fillId="0" borderId="32" xfId="177" applyNumberFormat="1" applyFont="1" applyFill="1" applyBorder="1" applyAlignment="1">
      <alignment horizontal="right" vertical="center"/>
    </xf>
    <xf numFmtId="178" fontId="4" fillId="0" borderId="12" xfId="176" applyNumberFormat="1" applyFont="1" applyFill="1" applyBorder="1" applyAlignment="1">
      <alignment horizontal="right" vertical="center"/>
    </xf>
    <xf numFmtId="178" fontId="4" fillId="0" borderId="24" xfId="183" applyNumberFormat="1" applyFont="1" applyFill="1" applyBorder="1" applyAlignment="1">
      <alignment horizontal="right" vertical="center"/>
    </xf>
    <xf numFmtId="178" fontId="4" fillId="0" borderId="15" xfId="182" applyNumberFormat="1" applyFont="1" applyFill="1" applyBorder="1" applyAlignment="1">
      <alignment horizontal="right" vertical="center"/>
    </xf>
    <xf numFmtId="178" fontId="4" fillId="35" borderId="64" xfId="43" applyFont="1" applyFill="1" applyBorder="1" applyAlignment="1" applyProtection="1">
      <alignment vertical="center"/>
    </xf>
    <xf numFmtId="178" fontId="4" fillId="35" borderId="65" xfId="43" applyFont="1" applyFill="1" applyBorder="1" applyAlignment="1" applyProtection="1">
      <alignment vertical="center"/>
    </xf>
    <xf numFmtId="178" fontId="4" fillId="0" borderId="63" xfId="43" applyFont="1" applyFill="1" applyBorder="1" applyAlignment="1" applyProtection="1">
      <alignment vertical="center"/>
    </xf>
    <xf numFmtId="178" fontId="4" fillId="0" borderId="21" xfId="183" applyNumberFormat="1" applyFont="1" applyFill="1" applyBorder="1" applyAlignment="1">
      <alignment horizontal="right" vertical="center"/>
    </xf>
    <xf numFmtId="178" fontId="4" fillId="0" borderId="32" xfId="183" applyNumberFormat="1" applyFont="1" applyFill="1" applyBorder="1" applyAlignment="1">
      <alignment horizontal="right" vertical="center"/>
    </xf>
    <xf numFmtId="178" fontId="4" fillId="0" borderId="12" xfId="182" applyNumberFormat="1" applyFont="1" applyFill="1" applyBorder="1" applyAlignment="1">
      <alignment horizontal="right" vertical="center"/>
    </xf>
    <xf numFmtId="178" fontId="4" fillId="0" borderId="12" xfId="180" applyNumberFormat="1" applyFont="1" applyFill="1" applyBorder="1" applyAlignment="1">
      <alignment horizontal="right" vertical="center"/>
    </xf>
    <xf numFmtId="184" fontId="4" fillId="0" borderId="12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8" fontId="4" fillId="0" borderId="46" xfId="181" applyNumberFormat="1" applyFont="1" applyFill="1" applyBorder="1" applyAlignment="1">
      <alignment horizontal="right" vertical="center"/>
    </xf>
    <xf numFmtId="178" fontId="4" fillId="0" borderId="12" xfId="181" applyNumberFormat="1" applyFont="1" applyFill="1" applyBorder="1" applyAlignment="1">
      <alignment horizontal="right" vertical="center"/>
    </xf>
    <xf numFmtId="178" fontId="4" fillId="0" borderId="24" xfId="181" applyNumberFormat="1" applyFont="1" applyFill="1" applyBorder="1" applyAlignment="1">
      <alignment horizontal="right" vertical="center"/>
    </xf>
    <xf numFmtId="178" fontId="4" fillId="0" borderId="46" xfId="180" applyNumberFormat="1" applyFont="1" applyFill="1" applyBorder="1" applyAlignment="1">
      <alignment horizontal="right" vertical="center"/>
    </xf>
    <xf numFmtId="178" fontId="4" fillId="0" borderId="15" xfId="181" applyNumberFormat="1" applyFont="1" applyFill="1" applyBorder="1" applyAlignment="1">
      <alignment horizontal="right" vertical="center"/>
    </xf>
    <xf numFmtId="178" fontId="4" fillId="0" borderId="24" xfId="180" applyNumberFormat="1" applyFont="1" applyFill="1" applyBorder="1" applyAlignment="1">
      <alignment horizontal="right" vertical="center"/>
    </xf>
    <xf numFmtId="184" fontId="4" fillId="0" borderId="24" xfId="0" applyNumberFormat="1" applyFont="1" applyFill="1" applyBorder="1" applyAlignment="1">
      <alignment horizontal="right" vertical="center"/>
    </xf>
    <xf numFmtId="178" fontId="4" fillId="0" borderId="21" xfId="181" applyNumberFormat="1" applyFont="1" applyFill="1" applyBorder="1" applyAlignment="1">
      <alignment horizontal="right" vertical="center"/>
    </xf>
    <xf numFmtId="178" fontId="4" fillId="0" borderId="66" xfId="181" applyNumberFormat="1" applyFont="1" applyFill="1" applyBorder="1" applyAlignment="1">
      <alignment horizontal="right" vertical="center"/>
    </xf>
    <xf numFmtId="178" fontId="4" fillId="0" borderId="32" xfId="181" applyNumberFormat="1" applyFont="1" applyFill="1" applyBorder="1" applyAlignment="1">
      <alignment horizontal="right" vertical="center"/>
    </xf>
    <xf numFmtId="178" fontId="4" fillId="0" borderId="67" xfId="181" applyNumberFormat="1" applyFont="1" applyFill="1" applyBorder="1" applyAlignment="1">
      <alignment horizontal="right" vertical="center"/>
    </xf>
    <xf numFmtId="178" fontId="4" fillId="0" borderId="23" xfId="180" applyNumberFormat="1" applyFont="1" applyFill="1" applyBorder="1" applyAlignment="1">
      <alignment horizontal="right" vertical="center"/>
    </xf>
    <xf numFmtId="178" fontId="4" fillId="0" borderId="19" xfId="18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 shrinkToFit="1"/>
    </xf>
    <xf numFmtId="178" fontId="4" fillId="0" borderId="15" xfId="184" applyNumberFormat="1" applyFont="1" applyFill="1" applyBorder="1" applyAlignment="1">
      <alignment horizontal="right" vertical="center"/>
    </xf>
    <xf numFmtId="178" fontId="4" fillId="0" borderId="15" xfId="184" applyNumberFormat="1" applyFont="1" applyFill="1" applyBorder="1" applyAlignment="1">
      <alignment horizontal="right" vertical="center" shrinkToFit="1"/>
    </xf>
    <xf numFmtId="186" fontId="4" fillId="0" borderId="15" xfId="0" applyNumberFormat="1" applyFont="1" applyFill="1" applyBorder="1" applyAlignment="1">
      <alignment horizontal="right" vertical="center"/>
    </xf>
    <xf numFmtId="179" fontId="4" fillId="0" borderId="46" xfId="0" applyNumberFormat="1" applyFont="1" applyFill="1" applyBorder="1">
      <alignment vertical="center"/>
    </xf>
    <xf numFmtId="178" fontId="4" fillId="0" borderId="46" xfId="185" applyNumberFormat="1" applyFont="1" applyFill="1" applyBorder="1" applyAlignment="1">
      <alignment horizontal="right" vertical="center"/>
    </xf>
    <xf numFmtId="178" fontId="4" fillId="0" borderId="46" xfId="185" applyNumberFormat="1" applyFont="1" applyFill="1" applyBorder="1" applyAlignment="1">
      <alignment horizontal="right" vertical="center" shrinkToFit="1"/>
    </xf>
    <xf numFmtId="179" fontId="4" fillId="0" borderId="12" xfId="0" applyNumberFormat="1" applyFont="1" applyFill="1" applyBorder="1">
      <alignment vertical="center"/>
    </xf>
    <xf numFmtId="178" fontId="4" fillId="0" borderId="12" xfId="185" applyNumberFormat="1" applyFont="1" applyFill="1" applyBorder="1" applyAlignment="1">
      <alignment horizontal="right" vertical="center"/>
    </xf>
    <xf numFmtId="178" fontId="4" fillId="0" borderId="12" xfId="185" applyNumberFormat="1" applyFont="1" applyFill="1" applyBorder="1" applyAlignment="1">
      <alignment horizontal="right" vertical="center" shrinkToFit="1"/>
    </xf>
    <xf numFmtId="179" fontId="4" fillId="0" borderId="24" xfId="0" applyNumberFormat="1" applyFont="1" applyFill="1" applyBorder="1">
      <alignment vertical="center"/>
    </xf>
    <xf numFmtId="178" fontId="4" fillId="0" borderId="24" xfId="185" applyNumberFormat="1" applyFont="1" applyFill="1" applyBorder="1" applyAlignment="1">
      <alignment horizontal="right" vertical="center"/>
    </xf>
    <xf numFmtId="178" fontId="4" fillId="0" borderId="24" xfId="185" applyNumberFormat="1" applyFont="1" applyFill="1" applyBorder="1" applyAlignment="1">
      <alignment horizontal="right" vertical="center" shrinkToFit="1"/>
    </xf>
    <xf numFmtId="178" fontId="4" fillId="0" borderId="15" xfId="0" applyNumberFormat="1" applyFont="1" applyFill="1" applyBorder="1" applyAlignment="1">
      <alignment horizontal="right" vertical="center" shrinkToFit="1"/>
    </xf>
    <xf numFmtId="178" fontId="4" fillId="0" borderId="46" xfId="184" applyNumberFormat="1" applyFont="1" applyFill="1" applyBorder="1" applyAlignment="1">
      <alignment horizontal="right" vertical="center"/>
    </xf>
    <xf numFmtId="178" fontId="4" fillId="0" borderId="46" xfId="184" applyNumberFormat="1" applyFont="1" applyFill="1" applyBorder="1" applyAlignment="1">
      <alignment horizontal="right" vertical="center" shrinkToFit="1"/>
    </xf>
    <xf numFmtId="178" fontId="4" fillId="0" borderId="15" xfId="185" applyNumberFormat="1" applyFont="1" applyFill="1" applyBorder="1" applyAlignment="1">
      <alignment horizontal="right" vertical="center"/>
    </xf>
    <xf numFmtId="178" fontId="4" fillId="0" borderId="15" xfId="185" applyNumberFormat="1" applyFont="1" applyFill="1" applyBorder="1" applyAlignment="1">
      <alignment horizontal="right" vertical="center" shrinkToFit="1"/>
    </xf>
    <xf numFmtId="178" fontId="4" fillId="0" borderId="24" xfId="0" applyNumberFormat="1" applyFont="1" applyFill="1" applyBorder="1" applyAlignment="1">
      <alignment horizontal="right" vertical="center" shrinkToFit="1"/>
    </xf>
    <xf numFmtId="178" fontId="4" fillId="0" borderId="24" xfId="184" applyNumberFormat="1" applyFont="1" applyFill="1" applyBorder="1" applyAlignment="1">
      <alignment horizontal="right" vertical="center"/>
    </xf>
    <xf numFmtId="178" fontId="4" fillId="0" borderId="24" xfId="184" applyNumberFormat="1" applyFont="1" applyFill="1" applyBorder="1" applyAlignment="1">
      <alignment horizontal="right" vertical="center" shrinkToFit="1"/>
    </xf>
    <xf numFmtId="186" fontId="4" fillId="0" borderId="24" xfId="184" applyNumberFormat="1" applyFont="1" applyFill="1" applyBorder="1" applyAlignment="1">
      <alignment horizontal="right" vertical="center"/>
    </xf>
    <xf numFmtId="178" fontId="4" fillId="0" borderId="21" xfId="185" applyNumberFormat="1" applyFont="1" applyFill="1" applyBorder="1" applyAlignment="1">
      <alignment horizontal="right" vertical="center"/>
    </xf>
    <xf numFmtId="178" fontId="4" fillId="0" borderId="21" xfId="185" applyNumberFormat="1" applyFont="1" applyFill="1" applyBorder="1" applyAlignment="1">
      <alignment horizontal="right" vertical="center" shrinkToFit="1"/>
    </xf>
    <xf numFmtId="178" fontId="4" fillId="0" borderId="32" xfId="185" applyNumberFormat="1" applyFont="1" applyFill="1" applyBorder="1" applyAlignment="1">
      <alignment horizontal="right" vertical="center"/>
    </xf>
    <xf numFmtId="178" fontId="4" fillId="0" borderId="32" xfId="185" applyNumberFormat="1" applyFont="1" applyFill="1" applyBorder="1" applyAlignment="1">
      <alignment horizontal="right" vertical="center" shrinkToFit="1"/>
    </xf>
    <xf numFmtId="178" fontId="4" fillId="0" borderId="12" xfId="184" applyNumberFormat="1" applyFont="1" applyFill="1" applyBorder="1" applyAlignment="1">
      <alignment horizontal="right" vertical="center"/>
    </xf>
    <xf numFmtId="178" fontId="4" fillId="0" borderId="12" xfId="184" applyNumberFormat="1" applyFont="1" applyFill="1" applyBorder="1" applyAlignment="1">
      <alignment horizontal="right" vertical="center" shrinkToFit="1"/>
    </xf>
    <xf numFmtId="178" fontId="4" fillId="0" borderId="21" xfId="184" applyNumberFormat="1" applyFont="1" applyFill="1" applyBorder="1" applyAlignment="1">
      <alignment horizontal="right" vertical="center"/>
    </xf>
    <xf numFmtId="178" fontId="4" fillId="0" borderId="21" xfId="184" applyNumberFormat="1" applyFont="1" applyFill="1" applyBorder="1" applyAlignment="1">
      <alignment horizontal="right" vertical="center" shrinkToFit="1"/>
    </xf>
    <xf numFmtId="0" fontId="52" fillId="0" borderId="0" xfId="0" applyFont="1" applyFill="1">
      <alignment vertical="center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78" fontId="52" fillId="0" borderId="22" xfId="0" applyNumberFormat="1" applyFont="1" applyFill="1" applyBorder="1" applyAlignment="1">
      <alignment horizontal="left"/>
    </xf>
    <xf numFmtId="0" fontId="52" fillId="0" borderId="0" xfId="0" applyFont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181" fontId="4" fillId="0" borderId="21" xfId="159" applyNumberFormat="1" applyFont="1" applyFill="1" applyBorder="1" applyAlignment="1">
      <alignment horizontal="right" vertical="center"/>
    </xf>
    <xf numFmtId="179" fontId="4" fillId="0" borderId="12" xfId="167" applyNumberFormat="1" applyFont="1" applyFill="1" applyBorder="1" applyAlignment="1">
      <alignment horizontal="left" vertical="center"/>
    </xf>
    <xf numFmtId="178" fontId="4" fillId="0" borderId="46" xfId="184" applyNumberFormat="1" applyFont="1" applyFill="1" applyBorder="1" applyAlignment="1">
      <alignment horizontal="left" vertical="center" shrinkToFit="1"/>
    </xf>
    <xf numFmtId="178" fontId="4" fillId="0" borderId="68" xfId="0" applyNumberFormat="1" applyFont="1" applyFill="1" applyBorder="1" applyAlignment="1">
      <alignment horizontal="left" vertical="center" shrinkToFit="1"/>
    </xf>
    <xf numFmtId="0" fontId="4" fillId="0" borderId="46" xfId="185" applyFont="1" applyFill="1" applyBorder="1" applyAlignment="1">
      <alignment horizontal="left" vertical="center"/>
    </xf>
    <xf numFmtId="0" fontId="4" fillId="0" borderId="46" xfId="184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center" vertical="center"/>
    </xf>
    <xf numFmtId="38" fontId="14" fillId="0" borderId="70" xfId="83" applyFont="1" applyFill="1" applyBorder="1" applyAlignment="1">
      <alignment horizontal="right" vertical="center" shrinkToFit="1"/>
    </xf>
    <xf numFmtId="38" fontId="14" fillId="0" borderId="71" xfId="83" applyFont="1" applyFill="1" applyBorder="1" applyAlignment="1">
      <alignment horizontal="right" vertical="center" shrinkToFit="1"/>
    </xf>
    <xf numFmtId="178" fontId="14" fillId="0" borderId="72" xfId="43" applyFont="1" applyBorder="1" applyAlignment="1" applyProtection="1">
      <alignment horizontal="right" vertical="center"/>
    </xf>
    <xf numFmtId="178" fontId="14" fillId="0" borderId="73" xfId="43" applyFont="1" applyBorder="1" applyAlignment="1" applyProtection="1">
      <alignment horizontal="right" vertical="center"/>
    </xf>
    <xf numFmtId="178" fontId="14" fillId="0" borderId="74" xfId="43" applyFont="1" applyBorder="1" applyAlignment="1" applyProtection="1">
      <alignment horizontal="right" vertical="center"/>
    </xf>
    <xf numFmtId="178" fontId="14" fillId="0" borderId="75" xfId="43" applyFont="1" applyBorder="1" applyAlignment="1" applyProtection="1">
      <alignment horizontal="right" vertical="center"/>
    </xf>
    <xf numFmtId="178" fontId="14" fillId="0" borderId="76" xfId="43" applyFont="1" applyBorder="1" applyAlignment="1" applyProtection="1">
      <alignment horizontal="right" vertical="center"/>
    </xf>
    <xf numFmtId="0" fontId="6" fillId="0" borderId="69" xfId="0" applyFont="1" applyBorder="1" applyAlignment="1">
      <alignment vertical="center" shrinkToFit="1"/>
    </xf>
    <xf numFmtId="38" fontId="14" fillId="0" borderId="49" xfId="83" applyFont="1" applyFill="1" applyBorder="1" applyAlignment="1">
      <alignment horizontal="right" vertical="center" shrinkToFit="1"/>
    </xf>
    <xf numFmtId="38" fontId="14" fillId="0" borderId="48" xfId="84" applyFont="1" applyBorder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/>
    </xf>
    <xf numFmtId="38" fontId="6" fillId="0" borderId="15" xfId="83" applyFont="1" applyFill="1" applyBorder="1" applyAlignment="1">
      <alignment horizontal="center"/>
    </xf>
    <xf numFmtId="0" fontId="6" fillId="33" borderId="0" xfId="0" applyFont="1" applyFill="1" applyBorder="1" applyAlignment="1">
      <alignment horizontal="right"/>
    </xf>
    <xf numFmtId="0" fontId="6" fillId="33" borderId="12" xfId="0" applyFont="1" applyFill="1" applyBorder="1" applyAlignment="1">
      <alignment horizontal="right"/>
    </xf>
    <xf numFmtId="0" fontId="4" fillId="33" borderId="41" xfId="0" applyFont="1" applyFill="1" applyBorder="1" applyAlignment="1">
      <alignment horizontal="center" vertical="center"/>
    </xf>
    <xf numFmtId="0" fontId="4" fillId="33" borderId="41" xfId="0" applyFont="1" applyFill="1" applyBorder="1" applyAlignment="1">
      <alignment horizontal="center" vertical="center" shrinkToFit="1"/>
    </xf>
    <xf numFmtId="0" fontId="4" fillId="33" borderId="41" xfId="0" applyFont="1" applyFill="1" applyBorder="1" applyAlignment="1">
      <alignment horizont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shrinkToFit="1"/>
    </xf>
    <xf numFmtId="0" fontId="8" fillId="0" borderId="0" xfId="0" applyFont="1" applyAlignment="1">
      <alignment horizontal="center" vertical="center"/>
    </xf>
    <xf numFmtId="38" fontId="39" fillId="65" borderId="77" xfId="83" applyFont="1" applyFill="1" applyBorder="1" applyAlignment="1">
      <alignment vertical="center" shrinkToFit="1"/>
    </xf>
    <xf numFmtId="38" fontId="39" fillId="65" borderId="31" xfId="83" applyFont="1" applyFill="1" applyBorder="1" applyAlignment="1">
      <alignment horizontal="right" vertical="center" shrinkToFit="1"/>
    </xf>
    <xf numFmtId="38" fontId="39" fillId="65" borderId="31" xfId="83" applyFont="1" applyFill="1" applyBorder="1" applyAlignment="1">
      <alignment vertical="center" shrinkToFit="1"/>
    </xf>
    <xf numFmtId="38" fontId="39" fillId="65" borderId="31" xfId="150" applyNumberFormat="1" applyFont="1" applyFill="1" applyBorder="1" applyAlignment="1">
      <alignment horizontal="right" vertical="center" wrapText="1"/>
    </xf>
    <xf numFmtId="38" fontId="39" fillId="65" borderId="78" xfId="83" applyFont="1" applyFill="1" applyBorder="1" applyAlignment="1">
      <alignment vertical="center" shrinkToFit="1"/>
    </xf>
    <xf numFmtId="38" fontId="39" fillId="65" borderId="35" xfId="83" applyFont="1" applyFill="1" applyBorder="1" applyAlignment="1">
      <alignment vertical="center" shrinkToFit="1"/>
    </xf>
    <xf numFmtId="0" fontId="10" fillId="66" borderId="69" xfId="0" applyFont="1" applyFill="1" applyBorder="1" applyAlignment="1">
      <alignment horizontal="right"/>
    </xf>
    <xf numFmtId="0" fontId="10" fillId="66" borderId="78" xfId="0" applyFont="1" applyFill="1" applyBorder="1" applyAlignment="1">
      <alignment horizontal="left"/>
    </xf>
    <xf numFmtId="38" fontId="14" fillId="66" borderId="69" xfId="83" applyFont="1" applyFill="1" applyBorder="1" applyAlignment="1">
      <alignment horizontal="right" vertical="center" shrinkToFit="1"/>
    </xf>
    <xf numFmtId="38" fontId="14" fillId="66" borderId="31" xfId="83" applyFont="1" applyFill="1" applyBorder="1" applyAlignment="1">
      <alignment horizontal="right" vertical="center" shrinkToFit="1"/>
    </xf>
    <xf numFmtId="38" fontId="14" fillId="66" borderId="31" xfId="83" applyFont="1" applyFill="1" applyBorder="1" applyAlignment="1">
      <alignment vertical="center" shrinkToFit="1"/>
    </xf>
    <xf numFmtId="38" fontId="14" fillId="66" borderId="78" xfId="83" applyFont="1" applyFill="1" applyBorder="1" applyAlignment="1">
      <alignment vertical="center" shrinkToFit="1"/>
    </xf>
    <xf numFmtId="38" fontId="39" fillId="66" borderId="35" xfId="83" applyFont="1" applyFill="1" applyBorder="1" applyAlignment="1">
      <alignment vertical="center" shrinkToFit="1"/>
    </xf>
    <xf numFmtId="0" fontId="14" fillId="0" borderId="79" xfId="0" applyFont="1" applyBorder="1" applyAlignment="1">
      <alignment horizontal="right" vertical="center"/>
    </xf>
    <xf numFmtId="0" fontId="14" fillId="0" borderId="80" xfId="0" applyFont="1" applyBorder="1" applyAlignment="1">
      <alignment horizontal="right" vertical="center"/>
    </xf>
    <xf numFmtId="38" fontId="14" fillId="0" borderId="54" xfId="84" applyFont="1" applyBorder="1" applyAlignment="1">
      <alignment vertical="center"/>
    </xf>
    <xf numFmtId="38" fontId="14" fillId="0" borderId="53" xfId="44" applyFont="1" applyBorder="1" applyAlignment="1" applyProtection="1">
      <alignment vertical="center"/>
    </xf>
    <xf numFmtId="38" fontId="14" fillId="0" borderId="37" xfId="44" applyFont="1" applyBorder="1" applyAlignment="1" applyProtection="1">
      <alignment vertical="center"/>
    </xf>
    <xf numFmtId="38" fontId="14" fillId="0" borderId="54" xfId="44" applyFont="1" applyBorder="1" applyAlignment="1" applyProtection="1">
      <alignment vertical="center"/>
    </xf>
    <xf numFmtId="38" fontId="14" fillId="0" borderId="53" xfId="44" applyFont="1" applyBorder="1" applyAlignment="1" applyProtection="1">
      <alignment horizontal="right" vertical="center"/>
    </xf>
    <xf numFmtId="38" fontId="14" fillId="0" borderId="37" xfId="44" applyFont="1" applyBorder="1" applyAlignment="1" applyProtection="1">
      <alignment horizontal="right" vertical="center"/>
    </xf>
    <xf numFmtId="38" fontId="14" fillId="0" borderId="54" xfId="44" applyFont="1" applyBorder="1" applyAlignment="1" applyProtection="1">
      <alignment horizontal="right" vertical="center"/>
    </xf>
    <xf numFmtId="38" fontId="14" fillId="0" borderId="53" xfId="44" applyFont="1" applyBorder="1" applyAlignment="1" applyProtection="1"/>
    <xf numFmtId="38" fontId="14" fillId="0" borderId="37" xfId="44" applyFont="1" applyBorder="1" applyAlignment="1" applyProtection="1"/>
    <xf numFmtId="38" fontId="14" fillId="0" borderId="54" xfId="44" applyFont="1" applyBorder="1" applyAlignment="1" applyProtection="1"/>
    <xf numFmtId="38" fontId="14" fillId="0" borderId="54" xfId="84" applyFont="1" applyBorder="1"/>
    <xf numFmtId="38" fontId="14" fillId="0" borderId="81" xfId="44" applyFont="1" applyBorder="1" applyAlignment="1" applyProtection="1"/>
    <xf numFmtId="38" fontId="14" fillId="0" borderId="82" xfId="44" applyFont="1" applyBorder="1" applyAlignment="1" applyProtection="1"/>
    <xf numFmtId="38" fontId="14" fillId="0" borderId="12" xfId="83" applyFont="1" applyFill="1" applyBorder="1" applyAlignment="1">
      <alignment horizontal="right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 shrinkToFit="1"/>
    </xf>
    <xf numFmtId="178" fontId="4" fillId="0" borderId="19" xfId="0" applyNumberFormat="1" applyFont="1" applyFill="1" applyBorder="1" applyAlignment="1">
      <alignment horizontal="center" vertical="center" shrinkToFit="1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shrinkToFit="1"/>
    </xf>
    <xf numFmtId="0" fontId="7" fillId="0" borderId="13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8" fontId="6" fillId="0" borderId="12" xfId="83" applyFont="1" applyFill="1" applyBorder="1" applyAlignment="1">
      <alignment horizontal="center" vertical="center"/>
    </xf>
    <xf numFmtId="38" fontId="6" fillId="0" borderId="24" xfId="83" applyFont="1" applyFill="1" applyBorder="1" applyAlignment="1">
      <alignment horizontal="center" vertical="center"/>
    </xf>
    <xf numFmtId="38" fontId="6" fillId="0" borderId="15" xfId="83" applyFont="1" applyFill="1" applyBorder="1" applyAlignment="1">
      <alignment horizontal="center" vertical="center"/>
    </xf>
    <xf numFmtId="38" fontId="6" fillId="0" borderId="38" xfId="83" applyFont="1" applyFill="1" applyBorder="1" applyAlignment="1">
      <alignment horizontal="center"/>
    </xf>
    <xf numFmtId="38" fontId="6" fillId="0" borderId="11" xfId="83" applyFont="1" applyFill="1" applyBorder="1" applyAlignment="1">
      <alignment horizontal="center"/>
    </xf>
    <xf numFmtId="38" fontId="6" fillId="0" borderId="13" xfId="83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 shrinkToFit="1"/>
    </xf>
    <xf numFmtId="0" fontId="5" fillId="0" borderId="24" xfId="0" applyFont="1" applyFill="1" applyBorder="1" applyAlignment="1">
      <alignment horizontal="center" wrapText="1" shrinkToFit="1"/>
    </xf>
    <xf numFmtId="38" fontId="6" fillId="0" borderId="15" xfId="83" applyFont="1" applyFill="1" applyBorder="1" applyAlignment="1">
      <alignment horizontal="left" wrapText="1"/>
    </xf>
    <xf numFmtId="38" fontId="6" fillId="0" borderId="24" xfId="83" applyFont="1" applyFill="1" applyBorder="1" applyAlignment="1">
      <alignment horizontal="left" wrapText="1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15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15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6" fillId="33" borderId="38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3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left"/>
    </xf>
    <xf numFmtId="0" fontId="6" fillId="33" borderId="10" xfId="0" applyFont="1" applyFill="1" applyBorder="1" applyAlignment="1">
      <alignment horizontal="left"/>
    </xf>
    <xf numFmtId="0" fontId="6" fillId="33" borderId="14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4" fillId="33" borderId="15" xfId="0" applyFont="1" applyFill="1" applyBorder="1" applyAlignment="1">
      <alignment horizontal="center" wrapText="1"/>
    </xf>
    <xf numFmtId="0" fontId="4" fillId="33" borderId="40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10" fillId="66" borderId="66" xfId="0" applyFont="1" applyFill="1" applyBorder="1" applyAlignment="1">
      <alignment horizontal="center" vertical="center" textRotation="255" wrapText="1"/>
    </xf>
    <xf numFmtId="0" fontId="0" fillId="66" borderId="23" xfId="0" applyFill="1" applyBorder="1" applyAlignment="1">
      <alignment horizontal="center" vertical="center" textRotation="255" wrapText="1"/>
    </xf>
    <xf numFmtId="0" fontId="10" fillId="65" borderId="69" xfId="0" applyFont="1" applyFill="1" applyBorder="1" applyAlignment="1">
      <alignment horizontal="center" vertical="center" textRotation="255" wrapText="1"/>
    </xf>
    <xf numFmtId="0" fontId="10" fillId="65" borderId="78" xfId="0" applyFont="1" applyFill="1" applyBorder="1" applyAlignment="1">
      <alignment horizontal="center" vertical="center" textRotation="255" wrapText="1"/>
    </xf>
    <xf numFmtId="0" fontId="10" fillId="65" borderId="90" xfId="0" applyFont="1" applyFill="1" applyBorder="1" applyAlignment="1">
      <alignment horizontal="center" vertical="center" textRotation="255" wrapText="1"/>
    </xf>
    <xf numFmtId="0" fontId="10" fillId="66" borderId="91" xfId="0" applyFont="1" applyFill="1" applyBorder="1" applyAlignment="1">
      <alignment horizontal="center" vertical="center" wrapText="1"/>
    </xf>
    <xf numFmtId="0" fontId="10" fillId="66" borderId="77" xfId="0" applyFont="1" applyFill="1" applyBorder="1" applyAlignment="1">
      <alignment horizontal="center" vertical="center" wrapText="1"/>
    </xf>
    <xf numFmtId="0" fontId="10" fillId="66" borderId="32" xfId="0" applyFont="1" applyFill="1" applyBorder="1" applyAlignment="1">
      <alignment horizontal="center" vertical="center" textRotation="255" wrapText="1"/>
    </xf>
    <xf numFmtId="0" fontId="10" fillId="66" borderId="12" xfId="0" applyFont="1" applyFill="1" applyBorder="1" applyAlignment="1">
      <alignment horizontal="center" vertical="center" textRotation="255" wrapText="1"/>
    </xf>
    <xf numFmtId="0" fontId="10" fillId="66" borderId="88" xfId="0" applyFont="1" applyFill="1" applyBorder="1" applyAlignment="1">
      <alignment horizontal="center" vertical="center" textRotation="255" wrapText="1"/>
    </xf>
    <xf numFmtId="0" fontId="10" fillId="66" borderId="38" xfId="0" applyFont="1" applyFill="1" applyBorder="1" applyAlignment="1">
      <alignment horizontal="center" vertical="center" textRotation="255" wrapText="1"/>
    </xf>
    <xf numFmtId="0" fontId="10" fillId="66" borderId="18" xfId="0" applyFont="1" applyFill="1" applyBorder="1" applyAlignment="1">
      <alignment horizontal="center" vertical="center" textRotation="255" wrapText="1"/>
    </xf>
    <xf numFmtId="0" fontId="0" fillId="66" borderId="12" xfId="0" applyFill="1" applyBorder="1" applyAlignment="1">
      <alignment horizontal="center" vertical="center" textRotation="255" wrapText="1"/>
    </xf>
    <xf numFmtId="0" fontId="10" fillId="66" borderId="87" xfId="0" applyFont="1" applyFill="1" applyBorder="1" applyAlignment="1">
      <alignment horizontal="center" vertical="center" textRotation="255" wrapText="1"/>
    </xf>
    <xf numFmtId="0" fontId="10" fillId="66" borderId="37" xfId="0" applyFont="1" applyFill="1" applyBorder="1" applyAlignment="1">
      <alignment horizontal="center" vertical="center" textRotation="255" wrapText="1"/>
    </xf>
    <xf numFmtId="0" fontId="10" fillId="66" borderId="15" xfId="0" applyFont="1" applyFill="1" applyBorder="1" applyAlignment="1">
      <alignment horizontal="center" vertical="center" textRotation="255" wrapText="1"/>
    </xf>
    <xf numFmtId="0" fontId="10" fillId="66" borderId="69" xfId="0" applyFont="1" applyFill="1" applyBorder="1" applyAlignment="1">
      <alignment horizontal="center" vertical="center" textRotation="255" wrapText="1"/>
    </xf>
    <xf numFmtId="0" fontId="10" fillId="66" borderId="78" xfId="0" applyFont="1" applyFill="1" applyBorder="1" applyAlignment="1">
      <alignment horizontal="center" vertical="center" textRotation="255" wrapText="1"/>
    </xf>
    <xf numFmtId="0" fontId="10" fillId="66" borderId="89" xfId="0" applyFont="1" applyFill="1" applyBorder="1" applyAlignment="1">
      <alignment horizontal="center" vertical="center" textRotation="255" wrapText="1"/>
    </xf>
    <xf numFmtId="0" fontId="10" fillId="66" borderId="13" xfId="0" applyFont="1" applyFill="1" applyBorder="1" applyAlignment="1">
      <alignment horizontal="center" vertical="center" textRotation="255" wrapText="1"/>
    </xf>
    <xf numFmtId="0" fontId="10" fillId="66" borderId="14" xfId="0" applyFont="1" applyFill="1" applyBorder="1" applyAlignment="1">
      <alignment horizontal="center" vertical="center" textRotation="255" wrapText="1"/>
    </xf>
    <xf numFmtId="0" fontId="10" fillId="66" borderId="21" xfId="0" applyFont="1" applyFill="1" applyBorder="1" applyAlignment="1">
      <alignment horizontal="center" vertical="center" textRotation="255" wrapText="1"/>
    </xf>
    <xf numFmtId="0" fontId="12" fillId="66" borderId="87" xfId="0" applyFont="1" applyFill="1" applyBorder="1" applyAlignment="1">
      <alignment horizontal="center" vertical="center" textRotation="255" wrapText="1"/>
    </xf>
    <xf numFmtId="0" fontId="12" fillId="66" borderId="37" xfId="0" applyFont="1" applyFill="1" applyBorder="1" applyAlignment="1">
      <alignment horizontal="center" vertical="center" textRotation="255" wrapText="1"/>
    </xf>
    <xf numFmtId="0" fontId="12" fillId="66" borderId="15" xfId="0" applyFont="1" applyFill="1" applyBorder="1" applyAlignment="1">
      <alignment horizontal="center" vertical="center" textRotation="255" wrapText="1"/>
    </xf>
    <xf numFmtId="0" fontId="10" fillId="66" borderId="86" xfId="0" applyFont="1" applyFill="1" applyBorder="1" applyAlignment="1">
      <alignment horizontal="center" vertical="center" textRotation="255" wrapText="1"/>
    </xf>
    <xf numFmtId="0" fontId="10" fillId="66" borderId="0" xfId="0" applyFont="1" applyFill="1" applyBorder="1" applyAlignment="1">
      <alignment horizontal="center" vertical="center" textRotation="255" wrapText="1"/>
    </xf>
  </cellXfs>
  <cellStyles count="1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Accent" xfId="37"/>
    <cellStyle name="Accent 1" xfId="38"/>
    <cellStyle name="Accent 2" xfId="39"/>
    <cellStyle name="Accent 3" xfId="40"/>
    <cellStyle name="Bad" xfId="41"/>
    <cellStyle name="Error" xfId="42"/>
    <cellStyle name="Excel Built-in Comma [0]" xfId="43"/>
    <cellStyle name="Excel Built-in Comma [0] 2" xfId="44"/>
    <cellStyle name="Footnote" xfId="45"/>
    <cellStyle name="Good" xfId="46"/>
    <cellStyle name="Heading" xfId="47"/>
    <cellStyle name="Heading 1" xfId="48"/>
    <cellStyle name="Heading 2" xfId="49"/>
    <cellStyle name="Neutral" xfId="50"/>
    <cellStyle name="Note" xfId="51"/>
    <cellStyle name="Status" xfId="52"/>
    <cellStyle name="Text" xfId="53"/>
    <cellStyle name="Warning" xfId="54"/>
    <cellStyle name="アクセント 1" xfId="55" builtinId="29" customBuiltin="1"/>
    <cellStyle name="アクセント 1 2" xfId="56"/>
    <cellStyle name="アクセント 2" xfId="57" builtinId="33" customBuiltin="1"/>
    <cellStyle name="アクセント 2 2" xfId="58"/>
    <cellStyle name="アクセント 3" xfId="59" builtinId="37" customBuiltin="1"/>
    <cellStyle name="アクセント 3 2" xfId="60"/>
    <cellStyle name="アクセント 4" xfId="61" builtinId="41" customBuiltin="1"/>
    <cellStyle name="アクセント 4 2" xfId="62"/>
    <cellStyle name="アクセント 5" xfId="63" builtinId="45" customBuiltin="1"/>
    <cellStyle name="アクセント 5 2" xfId="64"/>
    <cellStyle name="アクセント 6" xfId="65" builtinId="49" customBuiltin="1"/>
    <cellStyle name="アクセント 6 2" xfId="66"/>
    <cellStyle name="タイトル" xfId="67" builtinId="15" customBuiltin="1"/>
    <cellStyle name="タイトル 2" xfId="68"/>
    <cellStyle name="チェック セル" xfId="69" builtinId="23" customBuiltin="1"/>
    <cellStyle name="チェック セル 2" xfId="70"/>
    <cellStyle name="どちらでもない" xfId="71" builtinId="28" customBuiltin="1"/>
    <cellStyle name="どちらでもない 2" xfId="72"/>
    <cellStyle name="メモ" xfId="73" builtinId="10" customBuiltin="1"/>
    <cellStyle name="メモ 2" xfId="74"/>
    <cellStyle name="リンク セル" xfId="75" builtinId="24" customBuiltin="1"/>
    <cellStyle name="リンク セル 2" xfId="76"/>
    <cellStyle name="悪い" xfId="77" builtinId="27" customBuiltin="1"/>
    <cellStyle name="悪い 2" xfId="78"/>
    <cellStyle name="計算" xfId="79" builtinId="22" customBuiltin="1"/>
    <cellStyle name="計算 2" xfId="80"/>
    <cellStyle name="警告文" xfId="81" builtinId="11" customBuiltin="1"/>
    <cellStyle name="警告文 2" xfId="82"/>
    <cellStyle name="桁区切り" xfId="83" builtinId="6"/>
    <cellStyle name="桁区切り 2" xfId="84"/>
    <cellStyle name="桁区切り 3" xfId="85"/>
    <cellStyle name="見出し 1" xfId="86" builtinId="16" customBuiltin="1"/>
    <cellStyle name="見出し 1 2" xfId="87"/>
    <cellStyle name="見出し 2" xfId="88" builtinId="17" customBuiltin="1"/>
    <cellStyle name="見出し 2 2" xfId="89"/>
    <cellStyle name="見出し 3" xfId="90" builtinId="18" customBuiltin="1"/>
    <cellStyle name="見出し 3 2" xfId="91"/>
    <cellStyle name="見出し 4" xfId="92" builtinId="19" customBuiltin="1"/>
    <cellStyle name="見出し 4 2" xfId="93"/>
    <cellStyle name="集計" xfId="94" builtinId="25" customBuiltin="1"/>
    <cellStyle name="集計 2" xfId="95"/>
    <cellStyle name="出力" xfId="96" builtinId="21" customBuiltin="1"/>
    <cellStyle name="出力 2" xfId="97"/>
    <cellStyle name="説明文" xfId="98" builtinId="53" customBuiltin="1"/>
    <cellStyle name="説明文 2" xfId="99"/>
    <cellStyle name="入力" xfId="100" builtinId="20" customBuiltin="1"/>
    <cellStyle name="入力 2" xfId="101"/>
    <cellStyle name="標準" xfId="0" builtinId="0"/>
    <cellStyle name="標準 10" xfId="102"/>
    <cellStyle name="標準 11" xfId="103"/>
    <cellStyle name="標準 12" xfId="104"/>
    <cellStyle name="標準 13" xfId="105"/>
    <cellStyle name="標準 14" xfId="106"/>
    <cellStyle name="標準 15" xfId="107"/>
    <cellStyle name="標準 16" xfId="108"/>
    <cellStyle name="標準 17" xfId="109"/>
    <cellStyle name="標準 18" xfId="110"/>
    <cellStyle name="標準 19" xfId="111"/>
    <cellStyle name="標準 2" xfId="112"/>
    <cellStyle name="標準 20" xfId="113"/>
    <cellStyle name="標準 21" xfId="114"/>
    <cellStyle name="標準 22" xfId="115"/>
    <cellStyle name="標準 23" xfId="116"/>
    <cellStyle name="標準 24" xfId="117"/>
    <cellStyle name="標準 25" xfId="118"/>
    <cellStyle name="標準 26" xfId="119"/>
    <cellStyle name="標準 27" xfId="120"/>
    <cellStyle name="標準 28" xfId="121"/>
    <cellStyle name="標準 29" xfId="122"/>
    <cellStyle name="標準 3" xfId="123"/>
    <cellStyle name="標準 30" xfId="124"/>
    <cellStyle name="標準 31" xfId="125"/>
    <cellStyle name="標準 32" xfId="126"/>
    <cellStyle name="標準 33" xfId="127"/>
    <cellStyle name="標準 34" xfId="128"/>
    <cellStyle name="標準 35" xfId="129"/>
    <cellStyle name="標準 36" xfId="130"/>
    <cellStyle name="標準 37" xfId="131"/>
    <cellStyle name="標準 38" xfId="132"/>
    <cellStyle name="標準 39" xfId="133"/>
    <cellStyle name="標準 4" xfId="134"/>
    <cellStyle name="標準 40" xfId="135"/>
    <cellStyle name="標準 41" xfId="136"/>
    <cellStyle name="標準 42" xfId="137"/>
    <cellStyle name="標準 43" xfId="138"/>
    <cellStyle name="標準 44" xfId="139"/>
    <cellStyle name="標準 45" xfId="140"/>
    <cellStyle name="標準 46" xfId="141"/>
    <cellStyle name="標準 47" xfId="142"/>
    <cellStyle name="標準 48" xfId="143"/>
    <cellStyle name="標準 49" xfId="144"/>
    <cellStyle name="標準 5" xfId="145"/>
    <cellStyle name="標準 50" xfId="146"/>
    <cellStyle name="標準 51" xfId="147"/>
    <cellStyle name="標準 52" xfId="148"/>
    <cellStyle name="標準 53" xfId="149"/>
    <cellStyle name="標準 6" xfId="150"/>
    <cellStyle name="標準 7" xfId="151"/>
    <cellStyle name="標準 8" xfId="152"/>
    <cellStyle name="標準 9" xfId="153"/>
    <cellStyle name="標準_１８年度決算" xfId="154"/>
    <cellStyle name="標準_１９年度決算" xfId="155"/>
    <cellStyle name="標準_20年度決算" xfId="156"/>
    <cellStyle name="標準_20年度決算_1" xfId="157"/>
    <cellStyle name="標準_21年度予算" xfId="158"/>
    <cellStyle name="標準_21年度予算_1" xfId="159"/>
    <cellStyle name="標準_コンピュータ" xfId="160"/>
    <cellStyle name="標準_コンピュータ_1" xfId="161"/>
    <cellStyle name="標準_レファレンス" xfId="162"/>
    <cellStyle name="標準_レファレンス_1" xfId="163"/>
    <cellStyle name="標準_個人貸出Ⅰ" xfId="164"/>
    <cellStyle name="標準_個人貸出Ⅰ_1" xfId="165"/>
    <cellStyle name="標準_個人貸出Ⅱ" xfId="166"/>
    <cellStyle name="標準_個人貸出Ⅱ_1" xfId="167"/>
    <cellStyle name="標準_個人登録" xfId="168"/>
    <cellStyle name="標準_個人登録_1" xfId="169"/>
    <cellStyle name="標準_視聴覚資料" xfId="170"/>
    <cellStyle name="標準_視聴覚資料_1" xfId="171"/>
    <cellStyle name="標準_視聴覚利用" xfId="172"/>
    <cellStyle name="標準_視聴覚利用_1" xfId="173"/>
    <cellStyle name="標準_自動車図書館等" xfId="174"/>
    <cellStyle name="標準_自動車図書館等_1" xfId="175"/>
    <cellStyle name="標準_受入図書冊数" xfId="176"/>
    <cellStyle name="標準_受入図書冊数_1" xfId="177"/>
    <cellStyle name="標準_相互貸借 2" xfId="178"/>
    <cellStyle name="標準_相互貸借_1" xfId="179"/>
    <cellStyle name="標準_蔵書Ⅰ" xfId="180"/>
    <cellStyle name="標準_蔵書Ⅰ_1" xfId="181"/>
    <cellStyle name="標準_蔵書Ⅱ" xfId="182"/>
    <cellStyle name="標準_蔵書Ⅱ_1" xfId="183"/>
    <cellStyle name="標準_貸出サービス概況" xfId="184"/>
    <cellStyle name="標準_貸出サービス概況_1" xfId="185"/>
    <cellStyle name="良い" xfId="186" builtinId="26" customBuiltin="1"/>
    <cellStyle name="良い 2" xfId="1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39683" name="Line 1"/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39684" name="Line 4"/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00601(&#25945;)&#22259;&#26360;&#39208;/415&#32207;&#21209;&#20418;/&#9733;&#9733;&#9733;&#32207;&#21209;&#20418;(280616&#20316;&#25104;&#65289;/019&#12288;&#32113;&#35336;(&#26412;&#39208;&#21033;&#29992;&#32113;&#35336;&#12539;&#32676;&#39340;&#30476;&#12398;&#22259;&#26360;&#39208;&#31561;)/01&#32676;&#39340;&#30476;&#12398;&#22259;&#26360;&#39208;/&#32676;&#39340;&#30476;&#12398;&#22259;&#26360;&#39208;2018/&#65290;&#20837;&#21147;&#29992;&#12487;&#12540;&#12479;/10%20&#20844;&#20849;&#22259;&#26360;&#39208;2018(&#281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標と現状"/>
      <sheetName val="貸出サービス概況"/>
      <sheetName val="蔵書Ⅰ"/>
      <sheetName val="蔵書Ⅱ"/>
      <sheetName val="受入図書冊数"/>
      <sheetName val="視聴覚資料"/>
      <sheetName val="個人登録"/>
      <sheetName val="個人貸出Ⅰ"/>
      <sheetName val="個人貸出Ⅱ"/>
      <sheetName val="自動車図書館等"/>
      <sheetName val="レファレンス"/>
      <sheetName val="視聴覚利用"/>
      <sheetName val="コンピュータ"/>
      <sheetName val="29年度決算"/>
      <sheetName val="30年度予算"/>
      <sheetName val="相互貸借"/>
    </sheetNames>
    <sheetDataSet>
      <sheetData sheetId="0"/>
      <sheetData sheetId="1">
        <row r="24">
          <cell r="C24">
            <v>221637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view="pageBreakPreview" zoomScale="75" zoomScaleNormal="75" zoomScaleSheetLayoutView="75" workbookViewId="0">
      <selection activeCell="O47" sqref="O47"/>
    </sheetView>
  </sheetViews>
  <sheetFormatPr defaultRowHeight="13.5"/>
  <cols>
    <col min="1" max="1" width="2.75" style="41" customWidth="1"/>
    <col min="2" max="2" width="9" style="56"/>
    <col min="3" max="3" width="11" style="41" bestFit="1" customWidth="1"/>
    <col min="4" max="6" width="8.375" style="41" customWidth="1"/>
    <col min="7" max="7" width="10.375" style="41" customWidth="1"/>
    <col min="8" max="9" width="8.375" style="41" customWidth="1"/>
    <col min="10" max="10" width="7.25" style="97" customWidth="1"/>
    <col min="11" max="12" width="10.375" style="41" customWidth="1"/>
    <col min="13" max="14" width="8.375" style="41" customWidth="1"/>
    <col min="15" max="15" width="11" style="41" bestFit="1" customWidth="1"/>
    <col min="16" max="16" width="8.375" style="41" customWidth="1"/>
    <col min="17" max="17" width="9.125" style="41" customWidth="1"/>
    <col min="18" max="18" width="10.375" style="41" customWidth="1"/>
    <col min="19" max="19" width="11.25" style="41" customWidth="1"/>
    <col min="20" max="20" width="8.375" style="41" customWidth="1"/>
    <col min="21" max="21" width="9.75" style="41" customWidth="1"/>
    <col min="22" max="22" width="13" style="41" bestFit="1" customWidth="1"/>
    <col min="23" max="23" width="10.5" style="41" customWidth="1"/>
    <col min="24" max="25" width="8.375" style="41" customWidth="1"/>
    <col min="26" max="26" width="8.375" style="108" customWidth="1"/>
    <col min="27" max="27" width="33" style="97" customWidth="1"/>
    <col min="28" max="16384" width="9" style="41"/>
  </cols>
  <sheetData>
    <row r="1" spans="1:27" ht="14.25">
      <c r="A1" s="764" t="s">
        <v>264</v>
      </c>
      <c r="B1" s="52"/>
      <c r="D1" s="223"/>
      <c r="AA1" s="787" t="s">
        <v>525</v>
      </c>
    </row>
    <row r="2" spans="1:27" ht="14.1" customHeight="1">
      <c r="A2" s="843" t="s">
        <v>262</v>
      </c>
      <c r="B2" s="844"/>
      <c r="C2" s="856" t="s">
        <v>618</v>
      </c>
      <c r="D2" s="862" t="s">
        <v>620</v>
      </c>
      <c r="E2" s="863"/>
      <c r="F2" s="863"/>
      <c r="G2" s="75" t="s">
        <v>34</v>
      </c>
      <c r="H2" s="73" t="s">
        <v>311</v>
      </c>
      <c r="I2" s="75"/>
      <c r="J2" s="854" t="s">
        <v>35</v>
      </c>
      <c r="K2" s="856" t="s">
        <v>619</v>
      </c>
      <c r="L2" s="864" t="s">
        <v>623</v>
      </c>
      <c r="M2" s="865"/>
      <c r="N2" s="865"/>
      <c r="O2" s="865"/>
      <c r="P2" s="58"/>
      <c r="Q2" s="58"/>
      <c r="R2" s="77" t="s">
        <v>34</v>
      </c>
      <c r="S2" s="864" t="s">
        <v>624</v>
      </c>
      <c r="T2" s="865"/>
      <c r="U2" s="865"/>
      <c r="V2" s="865"/>
      <c r="W2" s="865"/>
      <c r="X2" s="865"/>
      <c r="Y2" s="75" t="s">
        <v>36</v>
      </c>
      <c r="Z2" s="109" t="s">
        <v>37</v>
      </c>
      <c r="AA2" s="98" t="s">
        <v>20</v>
      </c>
    </row>
    <row r="3" spans="1:27" s="54" customFormat="1" ht="14.1" customHeight="1">
      <c r="A3" s="836"/>
      <c r="B3" s="837"/>
      <c r="C3" s="857"/>
      <c r="D3" s="846" t="s">
        <v>38</v>
      </c>
      <c r="E3" s="856" t="s">
        <v>636</v>
      </c>
      <c r="F3" s="858" t="s">
        <v>39</v>
      </c>
      <c r="G3" s="847" t="s">
        <v>40</v>
      </c>
      <c r="H3" s="15"/>
      <c r="I3" s="860" t="s">
        <v>41</v>
      </c>
      <c r="J3" s="855"/>
      <c r="K3" s="857"/>
      <c r="L3" s="864" t="s">
        <v>621</v>
      </c>
      <c r="M3" s="865"/>
      <c r="N3" s="865"/>
      <c r="O3" s="789"/>
      <c r="P3" s="856" t="s">
        <v>636</v>
      </c>
      <c r="Q3" s="860" t="s">
        <v>39</v>
      </c>
      <c r="R3" s="847" t="s">
        <v>40</v>
      </c>
      <c r="S3" s="864" t="s">
        <v>622</v>
      </c>
      <c r="T3" s="865"/>
      <c r="U3" s="865"/>
      <c r="V3" s="58"/>
      <c r="W3" s="45"/>
      <c r="X3" s="151" t="s">
        <v>202</v>
      </c>
      <c r="Y3" s="149" t="s">
        <v>42</v>
      </c>
      <c r="Z3" s="110" t="s">
        <v>43</v>
      </c>
      <c r="AA3" s="78"/>
    </row>
    <row r="4" spans="1:27" s="54" customFormat="1" ht="21">
      <c r="A4" s="852"/>
      <c r="B4" s="853"/>
      <c r="C4" s="866"/>
      <c r="D4" s="847"/>
      <c r="E4" s="857"/>
      <c r="F4" s="859"/>
      <c r="G4" s="847"/>
      <c r="H4" s="15"/>
      <c r="I4" s="861"/>
      <c r="J4" s="219" t="s">
        <v>44</v>
      </c>
      <c r="K4" s="866"/>
      <c r="L4" s="193" t="s">
        <v>9</v>
      </c>
      <c r="M4" s="77" t="s">
        <v>300</v>
      </c>
      <c r="N4" s="76" t="s">
        <v>10</v>
      </c>
      <c r="O4" s="12" t="s">
        <v>11</v>
      </c>
      <c r="P4" s="867"/>
      <c r="Q4" s="868"/>
      <c r="R4" s="869"/>
      <c r="S4" s="63" t="s">
        <v>45</v>
      </c>
      <c r="T4" s="63" t="s">
        <v>46</v>
      </c>
      <c r="U4" s="154" t="s">
        <v>5</v>
      </c>
      <c r="V4" s="15" t="s">
        <v>23</v>
      </c>
      <c r="W4" s="148" t="s">
        <v>625</v>
      </c>
      <c r="X4" s="152" t="s">
        <v>47</v>
      </c>
      <c r="Y4" s="150" t="s">
        <v>47</v>
      </c>
      <c r="Z4" s="110" t="s">
        <v>12</v>
      </c>
      <c r="AA4" s="113"/>
    </row>
    <row r="5" spans="1:27" s="54" customFormat="1" ht="23.25" customHeight="1">
      <c r="A5" s="843" t="s">
        <v>272</v>
      </c>
      <c r="B5" s="844"/>
      <c r="C5" s="734">
        <v>333377</v>
      </c>
      <c r="D5" s="735">
        <f>SUM(D6:D8)</f>
        <v>145558</v>
      </c>
      <c r="E5" s="241" t="s">
        <v>312</v>
      </c>
      <c r="F5" s="241" t="s">
        <v>312</v>
      </c>
      <c r="G5" s="735">
        <f>SUM(G6:G8)</f>
        <v>145558</v>
      </c>
      <c r="H5" s="735" t="s">
        <v>265</v>
      </c>
      <c r="I5" s="735" t="s">
        <v>312</v>
      </c>
      <c r="J5" s="736">
        <f t="shared" ref="J5:Y5" si="0">SUM(J6:J8)</f>
        <v>5123</v>
      </c>
      <c r="K5" s="735">
        <f t="shared" si="0"/>
        <v>141809</v>
      </c>
      <c r="L5" s="735">
        <f t="shared" si="0"/>
        <v>380036</v>
      </c>
      <c r="M5" s="735">
        <f t="shared" si="0"/>
        <v>13365</v>
      </c>
      <c r="N5" s="735">
        <f t="shared" si="0"/>
        <v>69564</v>
      </c>
      <c r="O5" s="735">
        <f t="shared" si="0"/>
        <v>462965</v>
      </c>
      <c r="P5" s="735">
        <f t="shared" si="0"/>
        <v>0</v>
      </c>
      <c r="Q5" s="735">
        <f t="shared" si="0"/>
        <v>6599</v>
      </c>
      <c r="R5" s="735">
        <f t="shared" si="0"/>
        <v>469564</v>
      </c>
      <c r="S5" s="735">
        <f t="shared" si="0"/>
        <v>2073971</v>
      </c>
      <c r="T5" s="735">
        <f t="shared" si="0"/>
        <v>0</v>
      </c>
      <c r="U5" s="735">
        <f t="shared" si="0"/>
        <v>23324</v>
      </c>
      <c r="V5" s="735">
        <f t="shared" si="0"/>
        <v>2097295</v>
      </c>
      <c r="W5" s="735">
        <f t="shared" si="0"/>
        <v>1917120</v>
      </c>
      <c r="X5" s="735">
        <f t="shared" si="0"/>
        <v>15414</v>
      </c>
      <c r="Y5" s="735">
        <f t="shared" si="0"/>
        <v>1425</v>
      </c>
      <c r="Z5" s="737">
        <f>V5/C5</f>
        <v>6.2910608710258957</v>
      </c>
      <c r="AA5" s="239" t="s">
        <v>204</v>
      </c>
    </row>
    <row r="6" spans="1:27" s="54" customFormat="1" ht="23.25" customHeight="1">
      <c r="A6" s="246"/>
      <c r="B6" s="240" t="s">
        <v>277</v>
      </c>
      <c r="C6" s="738"/>
      <c r="D6" s="739">
        <v>145558</v>
      </c>
      <c r="E6" s="739" t="s">
        <v>521</v>
      </c>
      <c r="F6" s="739" t="s">
        <v>148</v>
      </c>
      <c r="G6" s="739">
        <v>145558</v>
      </c>
      <c r="H6" s="739" t="s">
        <v>148</v>
      </c>
      <c r="I6" s="739" t="s">
        <v>148</v>
      </c>
      <c r="J6" s="740">
        <v>295</v>
      </c>
      <c r="K6" s="739" t="s">
        <v>148</v>
      </c>
      <c r="L6" s="739">
        <v>89469</v>
      </c>
      <c r="M6" s="739">
        <v>2034</v>
      </c>
      <c r="N6" s="739">
        <v>3255</v>
      </c>
      <c r="O6" s="739">
        <v>94758</v>
      </c>
      <c r="P6" s="739">
        <v>0</v>
      </c>
      <c r="Q6" s="739">
        <v>6599</v>
      </c>
      <c r="R6" s="739">
        <v>101357</v>
      </c>
      <c r="S6" s="739">
        <v>395513</v>
      </c>
      <c r="T6" s="739">
        <v>0</v>
      </c>
      <c r="U6" s="739">
        <v>23324</v>
      </c>
      <c r="V6" s="739">
        <v>418837</v>
      </c>
      <c r="W6" s="739">
        <v>356123</v>
      </c>
      <c r="X6" s="739">
        <v>1182</v>
      </c>
      <c r="Y6" s="739">
        <v>1425</v>
      </c>
      <c r="Z6" s="315"/>
      <c r="AA6" s="772"/>
    </row>
    <row r="7" spans="1:27" ht="23.25" customHeight="1">
      <c r="A7" s="245"/>
      <c r="B7" s="247" t="s">
        <v>269</v>
      </c>
      <c r="C7" s="741"/>
      <c r="D7" s="742" t="s">
        <v>148</v>
      </c>
      <c r="E7" s="742">
        <v>0</v>
      </c>
      <c r="F7" s="742">
        <v>0</v>
      </c>
      <c r="G7" s="742">
        <v>0</v>
      </c>
      <c r="H7" s="742" t="s">
        <v>148</v>
      </c>
      <c r="I7" s="742" t="s">
        <v>148</v>
      </c>
      <c r="J7" s="743">
        <v>334</v>
      </c>
      <c r="K7" s="742">
        <v>141809</v>
      </c>
      <c r="L7" s="742">
        <v>25895</v>
      </c>
      <c r="M7" s="742">
        <v>1442</v>
      </c>
      <c r="N7" s="742">
        <v>12669</v>
      </c>
      <c r="O7" s="742">
        <v>40006</v>
      </c>
      <c r="P7" s="742">
        <v>0</v>
      </c>
      <c r="Q7" s="742">
        <v>0</v>
      </c>
      <c r="R7" s="742">
        <v>40006</v>
      </c>
      <c r="S7" s="742">
        <v>224220</v>
      </c>
      <c r="T7" s="742">
        <v>0</v>
      </c>
      <c r="U7" s="742">
        <v>0</v>
      </c>
      <c r="V7" s="742">
        <v>224220</v>
      </c>
      <c r="W7" s="742">
        <v>218236</v>
      </c>
      <c r="X7" s="742">
        <v>13885</v>
      </c>
      <c r="Y7" s="742">
        <v>0</v>
      </c>
      <c r="Z7" s="258"/>
      <c r="AA7" s="540"/>
    </row>
    <row r="8" spans="1:27" ht="23.25" customHeight="1">
      <c r="A8" s="248"/>
      <c r="B8" s="235" t="s">
        <v>271</v>
      </c>
      <c r="C8" s="744"/>
      <c r="D8" s="745" t="s">
        <v>148</v>
      </c>
      <c r="E8" s="745">
        <v>0</v>
      </c>
      <c r="F8" s="745">
        <v>0</v>
      </c>
      <c r="G8" s="746">
        <v>0</v>
      </c>
      <c r="H8" s="746" t="s">
        <v>148</v>
      </c>
      <c r="I8" s="745" t="s">
        <v>148</v>
      </c>
      <c r="J8" s="746">
        <v>4494</v>
      </c>
      <c r="K8" s="745" t="s">
        <v>148</v>
      </c>
      <c r="L8" s="745">
        <v>264672</v>
      </c>
      <c r="M8" s="745">
        <v>9889</v>
      </c>
      <c r="N8" s="745">
        <v>53640</v>
      </c>
      <c r="O8" s="745">
        <v>328201</v>
      </c>
      <c r="P8" s="745">
        <v>0</v>
      </c>
      <c r="Q8" s="745">
        <v>0</v>
      </c>
      <c r="R8" s="745">
        <v>328201</v>
      </c>
      <c r="S8" s="745">
        <v>1454238</v>
      </c>
      <c r="T8" s="745">
        <v>0</v>
      </c>
      <c r="U8" s="745">
        <v>0</v>
      </c>
      <c r="V8" s="745">
        <v>1454238</v>
      </c>
      <c r="W8" s="745">
        <v>1342761</v>
      </c>
      <c r="X8" s="745">
        <v>347</v>
      </c>
      <c r="Y8" s="745">
        <v>0</v>
      </c>
      <c r="Z8" s="345"/>
      <c r="AA8" s="451"/>
    </row>
    <row r="9" spans="1:27" ht="23.25" customHeight="1">
      <c r="A9" s="843" t="s">
        <v>248</v>
      </c>
      <c r="B9" s="844"/>
      <c r="C9" s="747">
        <v>368818</v>
      </c>
      <c r="D9" s="241">
        <f t="shared" ref="D9:Y9" si="1">SUM(D10:D15)</f>
        <v>182982</v>
      </c>
      <c r="E9" s="241">
        <f t="shared" si="1"/>
        <v>0</v>
      </c>
      <c r="F9" s="241">
        <f t="shared" si="1"/>
        <v>10427</v>
      </c>
      <c r="G9" s="241">
        <f t="shared" si="1"/>
        <v>193409</v>
      </c>
      <c r="H9" s="241">
        <f>SUM(H10:H15)</f>
        <v>43974</v>
      </c>
      <c r="I9" s="241">
        <f t="shared" si="1"/>
        <v>39173</v>
      </c>
      <c r="J9" s="747">
        <f t="shared" si="1"/>
        <v>1750</v>
      </c>
      <c r="K9" s="241">
        <f>SUM(K10:K15)</f>
        <v>913223</v>
      </c>
      <c r="L9" s="241">
        <f t="shared" si="1"/>
        <v>450052</v>
      </c>
      <c r="M9" s="241">
        <f t="shared" si="1"/>
        <v>24868</v>
      </c>
      <c r="N9" s="241">
        <f t="shared" si="1"/>
        <v>43777</v>
      </c>
      <c r="O9" s="241">
        <f t="shared" si="1"/>
        <v>518697</v>
      </c>
      <c r="P9" s="241">
        <f t="shared" si="1"/>
        <v>0</v>
      </c>
      <c r="Q9" s="241">
        <f t="shared" si="1"/>
        <v>43491</v>
      </c>
      <c r="R9" s="241">
        <f t="shared" si="1"/>
        <v>562188</v>
      </c>
      <c r="S9" s="241">
        <f t="shared" si="1"/>
        <v>2153107</v>
      </c>
      <c r="T9" s="241">
        <f t="shared" si="1"/>
        <v>0</v>
      </c>
      <c r="U9" s="241">
        <f t="shared" si="1"/>
        <v>122050</v>
      </c>
      <c r="V9" s="241">
        <f t="shared" si="1"/>
        <v>2275157</v>
      </c>
      <c r="W9" s="241">
        <f t="shared" si="1"/>
        <v>2043749</v>
      </c>
      <c r="X9" s="241">
        <f t="shared" si="1"/>
        <v>13122</v>
      </c>
      <c r="Y9" s="241">
        <f t="shared" si="1"/>
        <v>1826</v>
      </c>
      <c r="Z9" s="737">
        <f>V9/C9</f>
        <v>6.1687797233323751</v>
      </c>
      <c r="AA9" s="773"/>
    </row>
    <row r="10" spans="1:27" s="572" customFormat="1" ht="23.25" customHeight="1">
      <c r="A10" s="62"/>
      <c r="B10" s="240" t="s">
        <v>313</v>
      </c>
      <c r="C10" s="738"/>
      <c r="D10" s="739">
        <v>145395</v>
      </c>
      <c r="E10" s="739">
        <v>0</v>
      </c>
      <c r="F10" s="739">
        <v>10427</v>
      </c>
      <c r="G10" s="739">
        <v>155822</v>
      </c>
      <c r="H10" s="739">
        <v>32727</v>
      </c>
      <c r="I10" s="739">
        <v>29187</v>
      </c>
      <c r="J10" s="740">
        <v>329</v>
      </c>
      <c r="K10" s="739">
        <v>632518</v>
      </c>
      <c r="L10" s="739">
        <v>340900</v>
      </c>
      <c r="M10" s="739">
        <v>19971</v>
      </c>
      <c r="N10" s="739">
        <v>27940</v>
      </c>
      <c r="O10" s="739">
        <v>388811</v>
      </c>
      <c r="P10" s="739">
        <v>0</v>
      </c>
      <c r="Q10" s="739">
        <v>43491</v>
      </c>
      <c r="R10" s="739">
        <v>432302</v>
      </c>
      <c r="S10" s="739">
        <v>1545674</v>
      </c>
      <c r="T10" s="739">
        <v>0</v>
      </c>
      <c r="U10" s="739">
        <v>122050</v>
      </c>
      <c r="V10" s="739">
        <v>1667724</v>
      </c>
      <c r="W10" s="739">
        <v>1507198</v>
      </c>
      <c r="X10" s="739">
        <v>7767</v>
      </c>
      <c r="Y10" s="739">
        <v>1591</v>
      </c>
      <c r="Z10" s="315"/>
      <c r="AA10" s="446"/>
    </row>
    <row r="11" spans="1:27" ht="23.25" customHeight="1">
      <c r="A11" s="62"/>
      <c r="B11" s="247" t="s">
        <v>314</v>
      </c>
      <c r="C11" s="741"/>
      <c r="D11" s="742">
        <v>5410</v>
      </c>
      <c r="E11" s="742">
        <v>0</v>
      </c>
      <c r="F11" s="742">
        <v>0</v>
      </c>
      <c r="G11" s="742">
        <v>5410</v>
      </c>
      <c r="H11" s="742">
        <v>1599</v>
      </c>
      <c r="I11" s="742">
        <v>1545</v>
      </c>
      <c r="J11" s="743">
        <v>284</v>
      </c>
      <c r="K11" s="742">
        <v>37402</v>
      </c>
      <c r="L11" s="742">
        <v>16287</v>
      </c>
      <c r="M11" s="742">
        <v>687</v>
      </c>
      <c r="N11" s="742">
        <v>2252</v>
      </c>
      <c r="O11" s="742">
        <v>19226</v>
      </c>
      <c r="P11" s="742">
        <v>0</v>
      </c>
      <c r="Q11" s="742">
        <v>0</v>
      </c>
      <c r="R11" s="742">
        <v>19226</v>
      </c>
      <c r="S11" s="742">
        <v>86057</v>
      </c>
      <c r="T11" s="742">
        <v>0</v>
      </c>
      <c r="U11" s="742">
        <v>0</v>
      </c>
      <c r="V11" s="742">
        <v>86057</v>
      </c>
      <c r="W11" s="742">
        <v>83261</v>
      </c>
      <c r="X11" s="742">
        <v>1033</v>
      </c>
      <c r="Y11" s="742">
        <v>29</v>
      </c>
      <c r="Z11" s="258"/>
      <c r="AA11" s="446"/>
    </row>
    <row r="12" spans="1:27" s="572" customFormat="1" ht="23.25" customHeight="1">
      <c r="A12" s="62"/>
      <c r="B12" s="247" t="s">
        <v>143</v>
      </c>
      <c r="C12" s="741"/>
      <c r="D12" s="742">
        <v>13558</v>
      </c>
      <c r="E12" s="742">
        <v>0</v>
      </c>
      <c r="F12" s="742">
        <v>0</v>
      </c>
      <c r="G12" s="742">
        <v>13558</v>
      </c>
      <c r="H12" s="742">
        <v>4183</v>
      </c>
      <c r="I12" s="742">
        <v>3823</v>
      </c>
      <c r="J12" s="743">
        <v>284</v>
      </c>
      <c r="K12" s="742">
        <v>101513</v>
      </c>
      <c r="L12" s="742">
        <v>40332</v>
      </c>
      <c r="M12" s="742">
        <v>1829</v>
      </c>
      <c r="N12" s="742">
        <v>5296</v>
      </c>
      <c r="O12" s="742">
        <v>47457</v>
      </c>
      <c r="P12" s="742">
        <v>0</v>
      </c>
      <c r="Q12" s="742">
        <v>0</v>
      </c>
      <c r="R12" s="742">
        <v>47457</v>
      </c>
      <c r="S12" s="742">
        <v>232608</v>
      </c>
      <c r="T12" s="742">
        <v>0</v>
      </c>
      <c r="U12" s="742">
        <v>0</v>
      </c>
      <c r="V12" s="742">
        <v>232608</v>
      </c>
      <c r="W12" s="742">
        <v>212370</v>
      </c>
      <c r="X12" s="742">
        <v>1268</v>
      </c>
      <c r="Y12" s="742">
        <v>76</v>
      </c>
      <c r="Z12" s="258"/>
      <c r="AA12" s="446"/>
    </row>
    <row r="13" spans="1:27" ht="23.25" customHeight="1">
      <c r="A13" s="62"/>
      <c r="B13" s="247" t="s">
        <v>144</v>
      </c>
      <c r="C13" s="741"/>
      <c r="D13" s="742">
        <v>8018</v>
      </c>
      <c r="E13" s="742">
        <v>0</v>
      </c>
      <c r="F13" s="742">
        <v>0</v>
      </c>
      <c r="G13" s="742">
        <v>8018</v>
      </c>
      <c r="H13" s="742">
        <v>2302</v>
      </c>
      <c r="I13" s="742">
        <v>1616</v>
      </c>
      <c r="J13" s="743">
        <v>284</v>
      </c>
      <c r="K13" s="742">
        <v>57472</v>
      </c>
      <c r="L13" s="742">
        <v>25131</v>
      </c>
      <c r="M13" s="742">
        <v>1093</v>
      </c>
      <c r="N13" s="742">
        <v>3164</v>
      </c>
      <c r="O13" s="742">
        <v>29388</v>
      </c>
      <c r="P13" s="742">
        <v>0</v>
      </c>
      <c r="Q13" s="742">
        <v>0</v>
      </c>
      <c r="R13" s="742">
        <v>29388</v>
      </c>
      <c r="S13" s="742">
        <v>135117</v>
      </c>
      <c r="T13" s="742">
        <v>0</v>
      </c>
      <c r="U13" s="742">
        <v>0</v>
      </c>
      <c r="V13" s="742">
        <v>135117</v>
      </c>
      <c r="W13" s="742">
        <v>97421</v>
      </c>
      <c r="X13" s="742">
        <v>833</v>
      </c>
      <c r="Y13" s="742">
        <v>69</v>
      </c>
      <c r="Z13" s="258"/>
      <c r="AA13" s="446"/>
    </row>
    <row r="14" spans="1:27" ht="23.25" customHeight="1">
      <c r="A14" s="62"/>
      <c r="B14" s="247" t="s">
        <v>147</v>
      </c>
      <c r="C14" s="741"/>
      <c r="D14" s="742">
        <v>5418</v>
      </c>
      <c r="E14" s="742">
        <v>0</v>
      </c>
      <c r="F14" s="742">
        <v>0</v>
      </c>
      <c r="G14" s="742">
        <v>5418</v>
      </c>
      <c r="H14" s="742">
        <v>1482</v>
      </c>
      <c r="I14" s="742">
        <v>1379</v>
      </c>
      <c r="J14" s="743">
        <v>285</v>
      </c>
      <c r="K14" s="742">
        <v>41500</v>
      </c>
      <c r="L14" s="742">
        <v>13302</v>
      </c>
      <c r="M14" s="742">
        <v>668</v>
      </c>
      <c r="N14" s="742">
        <v>1413</v>
      </c>
      <c r="O14" s="742">
        <v>15383</v>
      </c>
      <c r="P14" s="742">
        <v>0</v>
      </c>
      <c r="Q14" s="742">
        <v>0</v>
      </c>
      <c r="R14" s="742">
        <v>15383</v>
      </c>
      <c r="S14" s="742">
        <v>65897</v>
      </c>
      <c r="T14" s="742">
        <v>0</v>
      </c>
      <c r="U14" s="742">
        <v>0</v>
      </c>
      <c r="V14" s="742">
        <v>65897</v>
      </c>
      <c r="W14" s="742">
        <v>60749</v>
      </c>
      <c r="X14" s="742">
        <v>1282</v>
      </c>
      <c r="Y14" s="742">
        <v>32</v>
      </c>
      <c r="Z14" s="258"/>
      <c r="AA14" s="446"/>
    </row>
    <row r="15" spans="1:27" ht="23.25" customHeight="1">
      <c r="A15" s="62"/>
      <c r="B15" s="235" t="s">
        <v>174</v>
      </c>
      <c r="C15" s="744"/>
      <c r="D15" s="745">
        <v>5183</v>
      </c>
      <c r="E15" s="745">
        <v>0</v>
      </c>
      <c r="F15" s="745">
        <v>0</v>
      </c>
      <c r="G15" s="745">
        <v>5183</v>
      </c>
      <c r="H15" s="745">
        <v>1681</v>
      </c>
      <c r="I15" s="745">
        <v>1623</v>
      </c>
      <c r="J15" s="746">
        <v>284</v>
      </c>
      <c r="K15" s="745">
        <v>42818</v>
      </c>
      <c r="L15" s="745">
        <v>14100</v>
      </c>
      <c r="M15" s="745">
        <v>620</v>
      </c>
      <c r="N15" s="745">
        <v>3712</v>
      </c>
      <c r="O15" s="745">
        <v>18432</v>
      </c>
      <c r="P15" s="745">
        <v>0</v>
      </c>
      <c r="Q15" s="745">
        <v>0</v>
      </c>
      <c r="R15" s="745">
        <v>18432</v>
      </c>
      <c r="S15" s="745">
        <v>87754</v>
      </c>
      <c r="T15" s="745">
        <v>0</v>
      </c>
      <c r="U15" s="745">
        <v>0</v>
      </c>
      <c r="V15" s="745">
        <v>87754</v>
      </c>
      <c r="W15" s="745">
        <v>82750</v>
      </c>
      <c r="X15" s="745">
        <v>939</v>
      </c>
      <c r="Y15" s="745">
        <v>29</v>
      </c>
      <c r="Z15" s="345"/>
      <c r="AA15" s="455"/>
    </row>
    <row r="16" spans="1:27" ht="23.25" customHeight="1">
      <c r="A16" s="843" t="s">
        <v>249</v>
      </c>
      <c r="B16" s="844"/>
      <c r="C16" s="747">
        <v>108734</v>
      </c>
      <c r="D16" s="241">
        <f t="shared" ref="D16:J16" si="2">SUM(D17:D18)</f>
        <v>58833</v>
      </c>
      <c r="E16" s="241">
        <f t="shared" si="2"/>
        <v>0</v>
      </c>
      <c r="F16" s="241">
        <f t="shared" si="2"/>
        <v>6410</v>
      </c>
      <c r="G16" s="241">
        <f t="shared" si="2"/>
        <v>65243</v>
      </c>
      <c r="H16" s="241">
        <f>SUM(H17:H18)</f>
        <v>10041</v>
      </c>
      <c r="I16" s="241">
        <f t="shared" si="2"/>
        <v>8829</v>
      </c>
      <c r="J16" s="747">
        <f t="shared" si="2"/>
        <v>577</v>
      </c>
      <c r="K16" s="241" t="s">
        <v>315</v>
      </c>
      <c r="L16" s="241">
        <f t="shared" ref="L16:Y16" si="3">SUM(L17:L18)</f>
        <v>77394</v>
      </c>
      <c r="M16" s="241">
        <f t="shared" si="3"/>
        <v>1684</v>
      </c>
      <c r="N16" s="241">
        <f t="shared" si="3"/>
        <v>8177</v>
      </c>
      <c r="O16" s="241">
        <f t="shared" si="3"/>
        <v>87255</v>
      </c>
      <c r="P16" s="241">
        <f t="shared" si="3"/>
        <v>0</v>
      </c>
      <c r="Q16" s="241">
        <f t="shared" si="3"/>
        <v>3896</v>
      </c>
      <c r="R16" s="241">
        <f t="shared" si="3"/>
        <v>91151</v>
      </c>
      <c r="S16" s="241">
        <f t="shared" si="3"/>
        <v>342148</v>
      </c>
      <c r="T16" s="241">
        <f t="shared" si="3"/>
        <v>0</v>
      </c>
      <c r="U16" s="241">
        <f t="shared" si="3"/>
        <v>12652</v>
      </c>
      <c r="V16" s="241">
        <f t="shared" si="3"/>
        <v>354800</v>
      </c>
      <c r="W16" s="241">
        <f t="shared" si="3"/>
        <v>313429</v>
      </c>
      <c r="X16" s="241">
        <f t="shared" si="3"/>
        <v>22136</v>
      </c>
      <c r="Y16" s="241">
        <f t="shared" si="3"/>
        <v>600</v>
      </c>
      <c r="Z16" s="737">
        <f>V16/C16</f>
        <v>3.2630088104916584</v>
      </c>
      <c r="AA16" s="244"/>
    </row>
    <row r="17" spans="1:27" s="572" customFormat="1" ht="23.25" customHeight="1">
      <c r="A17" s="62"/>
      <c r="B17" s="240" t="s">
        <v>145</v>
      </c>
      <c r="C17" s="738"/>
      <c r="D17" s="739">
        <v>53509</v>
      </c>
      <c r="E17" s="739">
        <v>0</v>
      </c>
      <c r="F17" s="739">
        <v>6410</v>
      </c>
      <c r="G17" s="739">
        <v>59919</v>
      </c>
      <c r="H17" s="739">
        <v>10041</v>
      </c>
      <c r="I17" s="739">
        <v>8829</v>
      </c>
      <c r="J17" s="740">
        <v>288</v>
      </c>
      <c r="K17" s="739" t="s">
        <v>522</v>
      </c>
      <c r="L17" s="739">
        <v>62688</v>
      </c>
      <c r="M17" s="739">
        <v>1263</v>
      </c>
      <c r="N17" s="739">
        <v>4949</v>
      </c>
      <c r="O17" s="739">
        <v>68900</v>
      </c>
      <c r="P17" s="739">
        <v>0</v>
      </c>
      <c r="Q17" s="739">
        <v>3896</v>
      </c>
      <c r="R17" s="739">
        <v>72796</v>
      </c>
      <c r="S17" s="739">
        <v>268140</v>
      </c>
      <c r="T17" s="739">
        <v>0</v>
      </c>
      <c r="U17" s="739">
        <v>12652</v>
      </c>
      <c r="V17" s="739">
        <v>280792</v>
      </c>
      <c r="W17" s="739">
        <v>255061</v>
      </c>
      <c r="X17" s="739">
        <v>20568</v>
      </c>
      <c r="Y17" s="739">
        <v>507</v>
      </c>
      <c r="Z17" s="315"/>
      <c r="AA17" s="774" t="s">
        <v>610</v>
      </c>
    </row>
    <row r="18" spans="1:27" ht="23.25" customHeight="1">
      <c r="A18" s="100"/>
      <c r="B18" s="235" t="s">
        <v>316</v>
      </c>
      <c r="C18" s="744"/>
      <c r="D18" s="746">
        <v>5324</v>
      </c>
      <c r="E18" s="745">
        <v>0</v>
      </c>
      <c r="F18" s="745">
        <v>0</v>
      </c>
      <c r="G18" s="746">
        <v>5324</v>
      </c>
      <c r="H18" s="746" t="s">
        <v>265</v>
      </c>
      <c r="I18" s="745" t="s">
        <v>265</v>
      </c>
      <c r="J18" s="746">
        <v>289</v>
      </c>
      <c r="K18" s="745" t="s">
        <v>522</v>
      </c>
      <c r="L18" s="745">
        <v>14706</v>
      </c>
      <c r="M18" s="745">
        <v>421</v>
      </c>
      <c r="N18" s="745">
        <v>3228</v>
      </c>
      <c r="O18" s="745">
        <v>18355</v>
      </c>
      <c r="P18" s="745">
        <v>0</v>
      </c>
      <c r="Q18" s="745">
        <v>0</v>
      </c>
      <c r="R18" s="745">
        <v>18355</v>
      </c>
      <c r="S18" s="745">
        <v>74008</v>
      </c>
      <c r="T18" s="745">
        <v>0</v>
      </c>
      <c r="U18" s="745">
        <v>0</v>
      </c>
      <c r="V18" s="745">
        <v>74008</v>
      </c>
      <c r="W18" s="745">
        <v>58368</v>
      </c>
      <c r="X18" s="745">
        <v>1568</v>
      </c>
      <c r="Y18" s="745">
        <v>93</v>
      </c>
      <c r="Z18" s="345"/>
      <c r="AA18" s="451"/>
    </row>
    <row r="19" spans="1:27" ht="23.25" customHeight="1">
      <c r="A19" s="843" t="s">
        <v>250</v>
      </c>
      <c r="B19" s="844"/>
      <c r="C19" s="747">
        <v>210381</v>
      </c>
      <c r="D19" s="241">
        <f t="shared" ref="D19:J19" si="4">SUM(D20:D23)</f>
        <v>81139</v>
      </c>
      <c r="E19" s="241">
        <f t="shared" si="4"/>
        <v>0</v>
      </c>
      <c r="F19" s="241">
        <f t="shared" si="4"/>
        <v>8535</v>
      </c>
      <c r="G19" s="241">
        <f t="shared" si="4"/>
        <v>89674</v>
      </c>
      <c r="H19" s="241">
        <f>SUM(H20:H23)</f>
        <v>25763</v>
      </c>
      <c r="I19" s="241">
        <f t="shared" si="4"/>
        <v>24133</v>
      </c>
      <c r="J19" s="747">
        <f t="shared" si="4"/>
        <v>1173</v>
      </c>
      <c r="K19" s="241">
        <f>SUM(K20:K23)</f>
        <v>707862</v>
      </c>
      <c r="L19" s="241">
        <f t="shared" ref="L19:Y19" si="5">SUM(L20:L23)</f>
        <v>180867</v>
      </c>
      <c r="M19" s="241">
        <f t="shared" si="5"/>
        <v>9543</v>
      </c>
      <c r="N19" s="241">
        <f t="shared" si="5"/>
        <v>51168</v>
      </c>
      <c r="O19" s="241">
        <f t="shared" si="5"/>
        <v>241578</v>
      </c>
      <c r="P19" s="241">
        <f t="shared" si="5"/>
        <v>0</v>
      </c>
      <c r="Q19" s="241">
        <f t="shared" si="5"/>
        <v>37266</v>
      </c>
      <c r="R19" s="241">
        <f t="shared" si="5"/>
        <v>278844</v>
      </c>
      <c r="S19" s="241">
        <f t="shared" si="5"/>
        <v>870248</v>
      </c>
      <c r="T19" s="241">
        <f t="shared" si="5"/>
        <v>0</v>
      </c>
      <c r="U19" s="241">
        <f t="shared" si="5"/>
        <v>132862</v>
      </c>
      <c r="V19" s="241">
        <f t="shared" si="5"/>
        <v>1003110</v>
      </c>
      <c r="W19" s="241">
        <f t="shared" si="5"/>
        <v>982875</v>
      </c>
      <c r="X19" s="241">
        <f t="shared" si="5"/>
        <v>29946</v>
      </c>
      <c r="Y19" s="241">
        <f t="shared" si="5"/>
        <v>807</v>
      </c>
      <c r="Z19" s="737">
        <f>V19/C19</f>
        <v>4.7680636559385112</v>
      </c>
      <c r="AA19" s="773"/>
    </row>
    <row r="20" spans="1:27" ht="23.25" customHeight="1">
      <c r="A20" s="62"/>
      <c r="B20" s="240" t="s">
        <v>317</v>
      </c>
      <c r="C20" s="738"/>
      <c r="D20" s="739">
        <v>40215</v>
      </c>
      <c r="E20" s="739">
        <v>0</v>
      </c>
      <c r="F20" s="739">
        <v>8535</v>
      </c>
      <c r="G20" s="739">
        <v>48750</v>
      </c>
      <c r="H20" s="739">
        <v>13704</v>
      </c>
      <c r="I20" s="739">
        <v>13090</v>
      </c>
      <c r="J20" s="740">
        <v>285</v>
      </c>
      <c r="K20" s="739">
        <v>358092</v>
      </c>
      <c r="L20" s="739">
        <v>83756</v>
      </c>
      <c r="M20" s="739">
        <v>4450</v>
      </c>
      <c r="N20" s="739">
        <v>20313</v>
      </c>
      <c r="O20" s="739">
        <v>108519</v>
      </c>
      <c r="P20" s="739">
        <v>0</v>
      </c>
      <c r="Q20" s="739">
        <v>37266</v>
      </c>
      <c r="R20" s="739">
        <v>145785</v>
      </c>
      <c r="S20" s="739">
        <v>388522</v>
      </c>
      <c r="T20" s="739">
        <v>0</v>
      </c>
      <c r="U20" s="739">
        <v>132862</v>
      </c>
      <c r="V20" s="739">
        <v>521384</v>
      </c>
      <c r="W20" s="739">
        <v>501149</v>
      </c>
      <c r="X20" s="739">
        <v>19811</v>
      </c>
      <c r="Y20" s="739">
        <v>433</v>
      </c>
      <c r="Z20" s="315"/>
      <c r="AA20" s="446"/>
    </row>
    <row r="21" spans="1:27" ht="23.25" customHeight="1">
      <c r="A21" s="62"/>
      <c r="B21" s="247" t="s">
        <v>235</v>
      </c>
      <c r="C21" s="741"/>
      <c r="D21" s="742">
        <v>9009</v>
      </c>
      <c r="E21" s="742">
        <v>0</v>
      </c>
      <c r="F21" s="742">
        <v>0</v>
      </c>
      <c r="G21" s="742">
        <v>9009</v>
      </c>
      <c r="H21" s="742">
        <v>2879</v>
      </c>
      <c r="I21" s="742">
        <v>2699</v>
      </c>
      <c r="J21" s="743">
        <v>320</v>
      </c>
      <c r="K21" s="742">
        <v>74097</v>
      </c>
      <c r="L21" s="742">
        <v>23488</v>
      </c>
      <c r="M21" s="742">
        <v>1835</v>
      </c>
      <c r="N21" s="742">
        <v>10123</v>
      </c>
      <c r="O21" s="742">
        <v>35446</v>
      </c>
      <c r="P21" s="742">
        <v>0</v>
      </c>
      <c r="Q21" s="742">
        <v>0</v>
      </c>
      <c r="R21" s="742">
        <v>35446</v>
      </c>
      <c r="S21" s="742">
        <v>128384</v>
      </c>
      <c r="T21" s="742">
        <v>0</v>
      </c>
      <c r="U21" s="742">
        <v>0</v>
      </c>
      <c r="V21" s="742">
        <v>128384</v>
      </c>
      <c r="W21" s="742">
        <v>128384</v>
      </c>
      <c r="X21" s="742">
        <v>3264</v>
      </c>
      <c r="Y21" s="742">
        <v>130</v>
      </c>
      <c r="Z21" s="258"/>
      <c r="AA21" s="446"/>
    </row>
    <row r="22" spans="1:27" ht="23.25" customHeight="1">
      <c r="A22" s="62"/>
      <c r="B22" s="247" t="s">
        <v>318</v>
      </c>
      <c r="C22" s="741"/>
      <c r="D22" s="742">
        <v>19723</v>
      </c>
      <c r="E22" s="742">
        <v>0</v>
      </c>
      <c r="F22" s="742">
        <v>0</v>
      </c>
      <c r="G22" s="742">
        <v>19723</v>
      </c>
      <c r="H22" s="742">
        <v>5521</v>
      </c>
      <c r="I22" s="742">
        <v>4973</v>
      </c>
      <c r="J22" s="743">
        <v>284</v>
      </c>
      <c r="K22" s="742">
        <v>181332</v>
      </c>
      <c r="L22" s="742">
        <v>37702</v>
      </c>
      <c r="M22" s="742">
        <v>1853</v>
      </c>
      <c r="N22" s="742">
        <v>12654</v>
      </c>
      <c r="O22" s="742">
        <v>52209</v>
      </c>
      <c r="P22" s="742">
        <v>0</v>
      </c>
      <c r="Q22" s="742">
        <v>0</v>
      </c>
      <c r="R22" s="742">
        <v>52209</v>
      </c>
      <c r="S22" s="742">
        <v>194818</v>
      </c>
      <c r="T22" s="742">
        <v>0</v>
      </c>
      <c r="U22" s="742">
        <v>0</v>
      </c>
      <c r="V22" s="742">
        <v>194818</v>
      </c>
      <c r="W22" s="742">
        <v>194818</v>
      </c>
      <c r="X22" s="742">
        <v>4205</v>
      </c>
      <c r="Y22" s="742">
        <v>143</v>
      </c>
      <c r="Z22" s="258"/>
      <c r="AA22" s="259"/>
    </row>
    <row r="23" spans="1:27" ht="23.25" customHeight="1">
      <c r="A23" s="100"/>
      <c r="B23" s="235" t="s">
        <v>234</v>
      </c>
      <c r="C23" s="744"/>
      <c r="D23" s="745">
        <v>12192</v>
      </c>
      <c r="E23" s="745">
        <v>0</v>
      </c>
      <c r="F23" s="745">
        <v>0</v>
      </c>
      <c r="G23" s="745">
        <v>12192</v>
      </c>
      <c r="H23" s="745">
        <v>3659</v>
      </c>
      <c r="I23" s="745">
        <v>3371</v>
      </c>
      <c r="J23" s="746">
        <v>284</v>
      </c>
      <c r="K23" s="745">
        <v>94341</v>
      </c>
      <c r="L23" s="745">
        <v>35921</v>
      </c>
      <c r="M23" s="745">
        <v>1405</v>
      </c>
      <c r="N23" s="745">
        <v>8078</v>
      </c>
      <c r="O23" s="745">
        <v>45404</v>
      </c>
      <c r="P23" s="745">
        <v>0</v>
      </c>
      <c r="Q23" s="745">
        <v>0</v>
      </c>
      <c r="R23" s="745">
        <v>45404</v>
      </c>
      <c r="S23" s="745">
        <v>158524</v>
      </c>
      <c r="T23" s="745">
        <v>0</v>
      </c>
      <c r="U23" s="745">
        <v>0</v>
      </c>
      <c r="V23" s="745">
        <v>158524</v>
      </c>
      <c r="W23" s="745">
        <v>158524</v>
      </c>
      <c r="X23" s="745">
        <v>2666</v>
      </c>
      <c r="Y23" s="745">
        <v>101</v>
      </c>
      <c r="Z23" s="345"/>
      <c r="AA23" s="455"/>
    </row>
    <row r="24" spans="1:27" ht="23.25" customHeight="1">
      <c r="A24" s="843" t="s">
        <v>253</v>
      </c>
      <c r="B24" s="844"/>
      <c r="C24" s="747">
        <v>221376</v>
      </c>
      <c r="D24" s="241">
        <f t="shared" ref="D24:Y24" si="6">SUM(D25:D29)</f>
        <v>93610</v>
      </c>
      <c r="E24" s="241">
        <f t="shared" si="6"/>
        <v>0</v>
      </c>
      <c r="F24" s="241">
        <f t="shared" si="6"/>
        <v>0</v>
      </c>
      <c r="G24" s="241">
        <f>SUM(G25:G29)</f>
        <v>93610</v>
      </c>
      <c r="H24" s="241">
        <f>SUM(H25:H29)</f>
        <v>39031</v>
      </c>
      <c r="I24" s="241">
        <f t="shared" si="6"/>
        <v>35560</v>
      </c>
      <c r="J24" s="747">
        <f t="shared" si="6"/>
        <v>1408</v>
      </c>
      <c r="K24" s="241">
        <f t="shared" si="6"/>
        <v>780435</v>
      </c>
      <c r="L24" s="241">
        <f t="shared" si="6"/>
        <v>245635</v>
      </c>
      <c r="M24" s="241">
        <f t="shared" si="6"/>
        <v>16686</v>
      </c>
      <c r="N24" s="241">
        <f t="shared" si="6"/>
        <v>65652</v>
      </c>
      <c r="O24" s="241">
        <f t="shared" si="6"/>
        <v>327973</v>
      </c>
      <c r="P24" s="241">
        <f t="shared" si="6"/>
        <v>0</v>
      </c>
      <c r="Q24" s="241">
        <f t="shared" si="6"/>
        <v>0</v>
      </c>
      <c r="R24" s="241">
        <f t="shared" si="6"/>
        <v>327973</v>
      </c>
      <c r="S24" s="241">
        <f t="shared" si="6"/>
        <v>947497</v>
      </c>
      <c r="T24" s="241">
        <f t="shared" si="6"/>
        <v>0</v>
      </c>
      <c r="U24" s="241">
        <f t="shared" si="6"/>
        <v>0</v>
      </c>
      <c r="V24" s="241">
        <f t="shared" si="6"/>
        <v>947497</v>
      </c>
      <c r="W24" s="241">
        <f t="shared" si="6"/>
        <v>850007</v>
      </c>
      <c r="X24" s="241">
        <f t="shared" si="6"/>
        <v>16466</v>
      </c>
      <c r="Y24" s="241">
        <f t="shared" si="6"/>
        <v>1925</v>
      </c>
      <c r="Z24" s="737">
        <f>V24/C24</f>
        <v>4.2800348727956052</v>
      </c>
      <c r="AA24" s="244"/>
    </row>
    <row r="25" spans="1:27" ht="23.25" customHeight="1">
      <c r="A25" s="62"/>
      <c r="B25" s="240" t="s">
        <v>319</v>
      </c>
      <c r="C25" s="738"/>
      <c r="D25" s="748">
        <v>51508</v>
      </c>
      <c r="E25" s="748">
        <v>0</v>
      </c>
      <c r="F25" s="748">
        <v>0</v>
      </c>
      <c r="G25" s="748">
        <v>51508</v>
      </c>
      <c r="H25" s="748">
        <v>24693</v>
      </c>
      <c r="I25" s="748">
        <v>22139</v>
      </c>
      <c r="J25" s="749">
        <v>269</v>
      </c>
      <c r="K25" s="748">
        <v>242835</v>
      </c>
      <c r="L25" s="748">
        <v>112495</v>
      </c>
      <c r="M25" s="748">
        <v>7842</v>
      </c>
      <c r="N25" s="748">
        <v>25166</v>
      </c>
      <c r="O25" s="748">
        <v>145503</v>
      </c>
      <c r="P25" s="748">
        <v>0</v>
      </c>
      <c r="Q25" s="748">
        <v>0</v>
      </c>
      <c r="R25" s="748">
        <v>145503</v>
      </c>
      <c r="S25" s="748">
        <v>444540</v>
      </c>
      <c r="T25" s="748">
        <v>0</v>
      </c>
      <c r="U25" s="748">
        <v>0</v>
      </c>
      <c r="V25" s="748">
        <v>444540</v>
      </c>
      <c r="W25" s="748">
        <v>384845</v>
      </c>
      <c r="X25" s="748">
        <v>4009</v>
      </c>
      <c r="Y25" s="748">
        <v>1087</v>
      </c>
      <c r="Z25" s="315"/>
      <c r="AA25" s="775"/>
    </row>
    <row r="26" spans="1:27" ht="23.25" customHeight="1">
      <c r="A26" s="62"/>
      <c r="B26" s="247" t="s">
        <v>209</v>
      </c>
      <c r="C26" s="741"/>
      <c r="D26" s="742">
        <v>8737</v>
      </c>
      <c r="E26" s="742">
        <v>0</v>
      </c>
      <c r="F26" s="742">
        <v>0</v>
      </c>
      <c r="G26" s="742">
        <v>8737</v>
      </c>
      <c r="H26" s="742">
        <v>2738</v>
      </c>
      <c r="I26" s="742">
        <v>2556</v>
      </c>
      <c r="J26" s="743">
        <v>281</v>
      </c>
      <c r="K26" s="742">
        <v>65135</v>
      </c>
      <c r="L26" s="742">
        <v>22174</v>
      </c>
      <c r="M26" s="742">
        <v>1174</v>
      </c>
      <c r="N26" s="742">
        <v>5954</v>
      </c>
      <c r="O26" s="742">
        <v>29302</v>
      </c>
      <c r="P26" s="742">
        <v>0</v>
      </c>
      <c r="Q26" s="742">
        <v>0</v>
      </c>
      <c r="R26" s="742">
        <v>29302</v>
      </c>
      <c r="S26" s="742">
        <v>105314</v>
      </c>
      <c r="T26" s="742">
        <v>0</v>
      </c>
      <c r="U26" s="742">
        <v>0</v>
      </c>
      <c r="V26" s="742">
        <v>105314</v>
      </c>
      <c r="W26" s="742">
        <v>97026</v>
      </c>
      <c r="X26" s="742">
        <v>462</v>
      </c>
      <c r="Y26" s="742">
        <v>190</v>
      </c>
      <c r="Z26" s="258"/>
      <c r="AA26" s="446"/>
    </row>
    <row r="27" spans="1:27" ht="23.25" customHeight="1">
      <c r="A27" s="62"/>
      <c r="B27" s="247" t="s">
        <v>211</v>
      </c>
      <c r="C27" s="741"/>
      <c r="D27" s="742">
        <v>14125</v>
      </c>
      <c r="E27" s="742"/>
      <c r="F27" s="742"/>
      <c r="G27" s="742">
        <v>14125</v>
      </c>
      <c r="H27" s="742">
        <v>4791</v>
      </c>
      <c r="I27" s="742">
        <v>4642</v>
      </c>
      <c r="J27" s="743">
        <v>276</v>
      </c>
      <c r="K27" s="742">
        <v>110415</v>
      </c>
      <c r="L27" s="742">
        <v>47558</v>
      </c>
      <c r="M27" s="742">
        <v>3939</v>
      </c>
      <c r="N27" s="742">
        <v>9842</v>
      </c>
      <c r="O27" s="742">
        <v>61339</v>
      </c>
      <c r="P27" s="742"/>
      <c r="Q27" s="742"/>
      <c r="R27" s="742">
        <v>61339</v>
      </c>
      <c r="S27" s="742">
        <v>228915</v>
      </c>
      <c r="T27" s="742">
        <v>0</v>
      </c>
      <c r="U27" s="742">
        <v>0</v>
      </c>
      <c r="V27" s="742">
        <v>228915</v>
      </c>
      <c r="W27" s="742">
        <v>213621</v>
      </c>
      <c r="X27" s="742">
        <v>10094</v>
      </c>
      <c r="Y27" s="742">
        <v>483</v>
      </c>
      <c r="Z27" s="258"/>
      <c r="AA27" s="259"/>
    </row>
    <row r="28" spans="1:27" ht="23.25" customHeight="1">
      <c r="A28" s="62"/>
      <c r="B28" s="247" t="s">
        <v>261</v>
      </c>
      <c r="C28" s="741"/>
      <c r="D28" s="742">
        <v>10665</v>
      </c>
      <c r="E28" s="742">
        <v>0</v>
      </c>
      <c r="F28" s="742">
        <v>0</v>
      </c>
      <c r="G28" s="742">
        <v>10665</v>
      </c>
      <c r="H28" s="742">
        <v>2988</v>
      </c>
      <c r="I28" s="742">
        <v>2667</v>
      </c>
      <c r="J28" s="743">
        <v>281</v>
      </c>
      <c r="K28" s="742">
        <v>65356</v>
      </c>
      <c r="L28" s="742">
        <v>22998</v>
      </c>
      <c r="M28" s="742">
        <v>1245</v>
      </c>
      <c r="N28" s="742">
        <v>6386</v>
      </c>
      <c r="O28" s="742">
        <v>30629</v>
      </c>
      <c r="P28" s="742">
        <v>0</v>
      </c>
      <c r="Q28" s="742">
        <v>0</v>
      </c>
      <c r="R28" s="742">
        <v>30629</v>
      </c>
      <c r="S28" s="742">
        <v>107528</v>
      </c>
      <c r="T28" s="742">
        <v>0</v>
      </c>
      <c r="U28" s="742">
        <v>0</v>
      </c>
      <c r="V28" s="742">
        <v>107528</v>
      </c>
      <c r="W28" s="742">
        <v>96697</v>
      </c>
      <c r="X28" s="742">
        <v>1901</v>
      </c>
      <c r="Y28" s="742">
        <v>165</v>
      </c>
      <c r="Z28" s="258"/>
      <c r="AA28" s="446"/>
    </row>
    <row r="29" spans="1:27" ht="23.25" customHeight="1">
      <c r="A29" s="100"/>
      <c r="B29" s="235" t="s">
        <v>475</v>
      </c>
      <c r="C29" s="744"/>
      <c r="D29" s="745">
        <v>8575</v>
      </c>
      <c r="E29" s="745">
        <v>0</v>
      </c>
      <c r="F29" s="745">
        <v>0</v>
      </c>
      <c r="G29" s="745">
        <v>8575</v>
      </c>
      <c r="H29" s="745">
        <v>3821</v>
      </c>
      <c r="I29" s="745">
        <v>3556</v>
      </c>
      <c r="J29" s="746">
        <v>301</v>
      </c>
      <c r="K29" s="745">
        <v>296694</v>
      </c>
      <c r="L29" s="745">
        <v>40410</v>
      </c>
      <c r="M29" s="745">
        <v>2486</v>
      </c>
      <c r="N29" s="745">
        <v>18304</v>
      </c>
      <c r="O29" s="745">
        <v>61200</v>
      </c>
      <c r="P29" s="745">
        <v>0</v>
      </c>
      <c r="Q29" s="745">
        <v>0</v>
      </c>
      <c r="R29" s="745">
        <v>61200</v>
      </c>
      <c r="S29" s="745">
        <v>61200</v>
      </c>
      <c r="T29" s="745">
        <v>0</v>
      </c>
      <c r="U29" s="745">
        <v>0</v>
      </c>
      <c r="V29" s="745">
        <v>61200</v>
      </c>
      <c r="W29" s="745">
        <v>57818</v>
      </c>
      <c r="X29" s="745">
        <v>0</v>
      </c>
      <c r="Y29" s="745">
        <v>0</v>
      </c>
      <c r="Z29" s="345"/>
      <c r="AA29" s="455"/>
    </row>
    <row r="30" spans="1:27" ht="23.25" customHeight="1">
      <c r="A30" s="836" t="s">
        <v>212</v>
      </c>
      <c r="B30" s="837"/>
      <c r="C30" s="747">
        <v>46068</v>
      </c>
      <c r="D30" s="750">
        <v>47259</v>
      </c>
      <c r="E30" s="750">
        <v>47259</v>
      </c>
      <c r="F30" s="750">
        <v>0</v>
      </c>
      <c r="G30" s="750">
        <v>94518</v>
      </c>
      <c r="H30" s="750">
        <v>7462</v>
      </c>
      <c r="I30" s="750">
        <v>5859</v>
      </c>
      <c r="J30" s="751">
        <v>277</v>
      </c>
      <c r="K30" s="750" t="s">
        <v>523</v>
      </c>
      <c r="L30" s="750">
        <v>50635</v>
      </c>
      <c r="M30" s="750">
        <v>2392</v>
      </c>
      <c r="N30" s="750">
        <v>15377</v>
      </c>
      <c r="O30" s="750">
        <v>68404</v>
      </c>
      <c r="P30" s="750">
        <v>3342</v>
      </c>
      <c r="Q30" s="750">
        <v>530</v>
      </c>
      <c r="R30" s="750">
        <v>72276</v>
      </c>
      <c r="S30" s="750">
        <v>250676</v>
      </c>
      <c r="T30" s="750">
        <v>13097</v>
      </c>
      <c r="U30" s="750">
        <v>1747</v>
      </c>
      <c r="V30" s="750">
        <v>265520</v>
      </c>
      <c r="W30" s="750">
        <v>209162</v>
      </c>
      <c r="X30" s="750">
        <v>11613</v>
      </c>
      <c r="Y30" s="750">
        <v>1321</v>
      </c>
      <c r="Z30" s="737">
        <f>V30/C30</f>
        <v>5.7636537292697749</v>
      </c>
      <c r="AA30" s="559"/>
    </row>
    <row r="31" spans="1:27" ht="23.25" customHeight="1">
      <c r="A31" s="836" t="s">
        <v>213</v>
      </c>
      <c r="B31" s="837"/>
      <c r="C31" s="752">
        <v>74629</v>
      </c>
      <c r="D31" s="753">
        <v>61578</v>
      </c>
      <c r="E31" s="753">
        <v>0</v>
      </c>
      <c r="F31" s="753">
        <v>0</v>
      </c>
      <c r="G31" s="753">
        <v>61578</v>
      </c>
      <c r="H31" s="753">
        <v>6389</v>
      </c>
      <c r="I31" s="753">
        <v>5347</v>
      </c>
      <c r="J31" s="754">
        <v>280</v>
      </c>
      <c r="K31" s="753">
        <v>93258</v>
      </c>
      <c r="L31" s="753">
        <v>45231</v>
      </c>
      <c r="M31" s="753">
        <v>1363</v>
      </c>
      <c r="N31" s="753">
        <v>6315</v>
      </c>
      <c r="O31" s="753">
        <v>52909</v>
      </c>
      <c r="P31" s="753">
        <v>0</v>
      </c>
      <c r="Q31" s="753">
        <v>0</v>
      </c>
      <c r="R31" s="753">
        <v>52909</v>
      </c>
      <c r="S31" s="753">
        <v>210295</v>
      </c>
      <c r="T31" s="753">
        <v>0</v>
      </c>
      <c r="U31" s="753">
        <v>0</v>
      </c>
      <c r="V31" s="753">
        <v>210295</v>
      </c>
      <c r="W31" s="753">
        <v>187819</v>
      </c>
      <c r="X31" s="753">
        <v>11927</v>
      </c>
      <c r="Y31" s="753">
        <v>574</v>
      </c>
      <c r="Z31" s="345">
        <f>V31/C31</f>
        <v>2.8178724088491069</v>
      </c>
      <c r="AA31" s="417"/>
    </row>
    <row r="32" spans="1:27" ht="23.25" customHeight="1">
      <c r="A32" s="843" t="s">
        <v>254</v>
      </c>
      <c r="B32" s="844"/>
      <c r="C32" s="747">
        <v>74857</v>
      </c>
      <c r="D32" s="241">
        <f t="shared" ref="D32:Y32" si="7">SUM(D33:D34)</f>
        <v>35264</v>
      </c>
      <c r="E32" s="241">
        <f t="shared" si="7"/>
        <v>0</v>
      </c>
      <c r="F32" s="241">
        <f t="shared" si="7"/>
        <v>2467</v>
      </c>
      <c r="G32" s="241">
        <f t="shared" si="7"/>
        <v>37731</v>
      </c>
      <c r="H32" s="241" t="s">
        <v>512</v>
      </c>
      <c r="I32" s="241" t="s">
        <v>265</v>
      </c>
      <c r="J32" s="747">
        <f t="shared" si="7"/>
        <v>555</v>
      </c>
      <c r="K32" s="241">
        <f t="shared" si="7"/>
        <v>102469</v>
      </c>
      <c r="L32" s="241">
        <f t="shared" si="7"/>
        <v>68591</v>
      </c>
      <c r="M32" s="241">
        <f t="shared" si="7"/>
        <v>3286</v>
      </c>
      <c r="N32" s="241">
        <f t="shared" si="7"/>
        <v>19999</v>
      </c>
      <c r="O32" s="241">
        <f t="shared" si="7"/>
        <v>91876</v>
      </c>
      <c r="P32" s="241">
        <f t="shared" si="7"/>
        <v>0</v>
      </c>
      <c r="Q32" s="241">
        <f t="shared" si="7"/>
        <v>16453</v>
      </c>
      <c r="R32" s="241">
        <f t="shared" si="7"/>
        <v>108329</v>
      </c>
      <c r="S32" s="241">
        <f t="shared" si="7"/>
        <v>263410</v>
      </c>
      <c r="T32" s="241">
        <f t="shared" si="7"/>
        <v>0</v>
      </c>
      <c r="U32" s="241">
        <f t="shared" si="7"/>
        <v>48959</v>
      </c>
      <c r="V32" s="241">
        <f t="shared" si="7"/>
        <v>312369</v>
      </c>
      <c r="W32" s="241">
        <f t="shared" si="7"/>
        <v>285112</v>
      </c>
      <c r="X32" s="241">
        <f t="shared" si="7"/>
        <v>4021</v>
      </c>
      <c r="Y32" s="241">
        <f t="shared" si="7"/>
        <v>704</v>
      </c>
      <c r="Z32" s="737">
        <f>V32/C32</f>
        <v>4.1728762841150457</v>
      </c>
      <c r="AA32" s="773"/>
    </row>
    <row r="33" spans="1:27" ht="23.25" customHeight="1">
      <c r="A33" s="62"/>
      <c r="B33" s="240" t="s">
        <v>214</v>
      </c>
      <c r="C33" s="738"/>
      <c r="D33" s="739">
        <v>33544</v>
      </c>
      <c r="E33" s="739">
        <v>0</v>
      </c>
      <c r="F33" s="739">
        <v>2467</v>
      </c>
      <c r="G33" s="739">
        <v>36011</v>
      </c>
      <c r="H33" s="739" t="s">
        <v>148</v>
      </c>
      <c r="I33" s="739" t="s">
        <v>148</v>
      </c>
      <c r="J33" s="740">
        <v>285</v>
      </c>
      <c r="K33" s="739">
        <v>102469</v>
      </c>
      <c r="L33" s="739">
        <v>65607</v>
      </c>
      <c r="M33" s="739">
        <v>3115</v>
      </c>
      <c r="N33" s="739">
        <v>17294</v>
      </c>
      <c r="O33" s="739">
        <v>86016</v>
      </c>
      <c r="P33" s="739">
        <v>0</v>
      </c>
      <c r="Q33" s="739">
        <v>16453</v>
      </c>
      <c r="R33" s="739">
        <v>102469</v>
      </c>
      <c r="S33" s="739">
        <v>244702</v>
      </c>
      <c r="T33" s="739">
        <v>0</v>
      </c>
      <c r="U33" s="739">
        <v>48959</v>
      </c>
      <c r="V33" s="739">
        <v>293661</v>
      </c>
      <c r="W33" s="739">
        <v>285112</v>
      </c>
      <c r="X33" s="739">
        <v>3266</v>
      </c>
      <c r="Y33" s="739">
        <v>666</v>
      </c>
      <c r="Z33" s="315"/>
      <c r="AA33" s="259"/>
    </row>
    <row r="34" spans="1:27" ht="23.25" customHeight="1">
      <c r="A34" s="100"/>
      <c r="B34" s="235" t="s">
        <v>215</v>
      </c>
      <c r="C34" s="744"/>
      <c r="D34" s="745">
        <v>1720</v>
      </c>
      <c r="E34" s="745">
        <v>0</v>
      </c>
      <c r="F34" s="745">
        <v>0</v>
      </c>
      <c r="G34" s="745">
        <v>1720</v>
      </c>
      <c r="H34" s="745" t="s">
        <v>148</v>
      </c>
      <c r="I34" s="745" t="s">
        <v>148</v>
      </c>
      <c r="J34" s="746">
        <v>270</v>
      </c>
      <c r="K34" s="745" t="s">
        <v>148</v>
      </c>
      <c r="L34" s="745">
        <v>2984</v>
      </c>
      <c r="M34" s="745">
        <v>171</v>
      </c>
      <c r="N34" s="745">
        <v>2705</v>
      </c>
      <c r="O34" s="745">
        <v>5860</v>
      </c>
      <c r="P34" s="745">
        <v>0</v>
      </c>
      <c r="Q34" s="745">
        <v>0</v>
      </c>
      <c r="R34" s="745">
        <v>5860</v>
      </c>
      <c r="S34" s="745">
        <v>18708</v>
      </c>
      <c r="T34" s="745">
        <v>0</v>
      </c>
      <c r="U34" s="745">
        <v>0</v>
      </c>
      <c r="V34" s="745">
        <v>18708</v>
      </c>
      <c r="W34" s="745"/>
      <c r="X34" s="745">
        <v>755</v>
      </c>
      <c r="Y34" s="745">
        <v>38</v>
      </c>
      <c r="Z34" s="345"/>
      <c r="AA34" s="455"/>
    </row>
    <row r="35" spans="1:27" ht="23.25" customHeight="1">
      <c r="A35" s="836" t="s">
        <v>216</v>
      </c>
      <c r="B35" s="837"/>
      <c r="C35" s="747">
        <v>63878</v>
      </c>
      <c r="D35" s="750">
        <v>54754</v>
      </c>
      <c r="E35" s="750">
        <v>783</v>
      </c>
      <c r="F35" s="750">
        <v>0</v>
      </c>
      <c r="G35" s="750">
        <v>55537</v>
      </c>
      <c r="H35" s="750">
        <v>11217</v>
      </c>
      <c r="I35" s="750">
        <v>10561</v>
      </c>
      <c r="J35" s="751">
        <v>299</v>
      </c>
      <c r="K35" s="750">
        <v>149926</v>
      </c>
      <c r="L35" s="750">
        <v>60500</v>
      </c>
      <c r="M35" s="750">
        <v>2589</v>
      </c>
      <c r="N35" s="750">
        <v>12450</v>
      </c>
      <c r="O35" s="750">
        <v>75539</v>
      </c>
      <c r="P35" s="750">
        <v>13832</v>
      </c>
      <c r="Q35" s="750">
        <v>0</v>
      </c>
      <c r="R35" s="750">
        <v>89371</v>
      </c>
      <c r="S35" s="750">
        <v>337361</v>
      </c>
      <c r="T35" s="750">
        <v>56620</v>
      </c>
      <c r="U35" s="750">
        <v>0</v>
      </c>
      <c r="V35" s="750">
        <v>393981</v>
      </c>
      <c r="W35" s="750">
        <v>364906</v>
      </c>
      <c r="X35" s="750">
        <v>21308</v>
      </c>
      <c r="Y35" s="750">
        <v>663</v>
      </c>
      <c r="Z35" s="737">
        <f>V35/C35</f>
        <v>6.1677103228028427</v>
      </c>
      <c r="AA35" s="239"/>
    </row>
    <row r="36" spans="1:27" ht="23.25" customHeight="1">
      <c r="A36" s="836" t="s">
        <v>217</v>
      </c>
      <c r="B36" s="837"/>
      <c r="C36" s="752">
        <v>47897</v>
      </c>
      <c r="D36" s="745">
        <v>39345</v>
      </c>
      <c r="E36" s="745">
        <v>0</v>
      </c>
      <c r="F36" s="745"/>
      <c r="G36" s="745">
        <v>39345</v>
      </c>
      <c r="H36" s="745">
        <v>11087</v>
      </c>
      <c r="I36" s="745">
        <v>10085</v>
      </c>
      <c r="J36" s="746">
        <v>295</v>
      </c>
      <c r="K36" s="745">
        <v>111076</v>
      </c>
      <c r="L36" s="745">
        <v>44273</v>
      </c>
      <c r="M36" s="745">
        <v>3922</v>
      </c>
      <c r="N36" s="745">
        <v>14697</v>
      </c>
      <c r="O36" s="745">
        <v>62892</v>
      </c>
      <c r="P36" s="745">
        <v>0</v>
      </c>
      <c r="Q36" s="745">
        <v>0</v>
      </c>
      <c r="R36" s="745">
        <v>62892</v>
      </c>
      <c r="S36" s="745">
        <v>222030</v>
      </c>
      <c r="T36" s="745">
        <v>0</v>
      </c>
      <c r="U36" s="745">
        <v>0</v>
      </c>
      <c r="V36" s="745">
        <v>222030</v>
      </c>
      <c r="W36" s="745">
        <v>204053</v>
      </c>
      <c r="X36" s="745">
        <v>2818</v>
      </c>
      <c r="Y36" s="745">
        <v>315</v>
      </c>
      <c r="Z36" s="345">
        <f>V36/C36</f>
        <v>4.6355721652713111</v>
      </c>
      <c r="AA36" s="303"/>
    </row>
    <row r="37" spans="1:27" ht="23.25" customHeight="1">
      <c r="A37" s="843" t="s">
        <v>255</v>
      </c>
      <c r="B37" s="844"/>
      <c r="C37" s="747">
        <v>55883</v>
      </c>
      <c r="D37" s="241">
        <f t="shared" ref="D37:Y37" si="8">SUM(D38:D39)</f>
        <v>24340</v>
      </c>
      <c r="E37" s="241">
        <f t="shared" si="8"/>
        <v>0</v>
      </c>
      <c r="F37" s="241">
        <f t="shared" si="8"/>
        <v>0</v>
      </c>
      <c r="G37" s="241">
        <f t="shared" si="8"/>
        <v>24340</v>
      </c>
      <c r="H37" s="241">
        <f>SUM(H38:H39)</f>
        <v>24340</v>
      </c>
      <c r="I37" s="241">
        <f t="shared" si="8"/>
        <v>22634</v>
      </c>
      <c r="J37" s="747">
        <f t="shared" si="8"/>
        <v>567</v>
      </c>
      <c r="K37" s="241">
        <f t="shared" si="8"/>
        <v>85404</v>
      </c>
      <c r="L37" s="241">
        <f t="shared" si="8"/>
        <v>42195</v>
      </c>
      <c r="M37" s="241">
        <f t="shared" si="8"/>
        <v>1768</v>
      </c>
      <c r="N37" s="241">
        <f t="shared" si="8"/>
        <v>11830</v>
      </c>
      <c r="O37" s="241">
        <f t="shared" si="8"/>
        <v>55793</v>
      </c>
      <c r="P37" s="241">
        <f t="shared" si="8"/>
        <v>0</v>
      </c>
      <c r="Q37" s="241">
        <f t="shared" si="8"/>
        <v>0</v>
      </c>
      <c r="R37" s="241">
        <f t="shared" si="8"/>
        <v>55793</v>
      </c>
      <c r="S37" s="241">
        <f t="shared" si="8"/>
        <v>188854</v>
      </c>
      <c r="T37" s="241">
        <f t="shared" si="8"/>
        <v>0</v>
      </c>
      <c r="U37" s="241">
        <f t="shared" si="8"/>
        <v>0</v>
      </c>
      <c r="V37" s="241">
        <f t="shared" si="8"/>
        <v>188854</v>
      </c>
      <c r="W37" s="241">
        <f t="shared" si="8"/>
        <v>178011</v>
      </c>
      <c r="X37" s="241">
        <f t="shared" si="8"/>
        <v>1605</v>
      </c>
      <c r="Y37" s="241">
        <f t="shared" si="8"/>
        <v>299</v>
      </c>
      <c r="Z37" s="737">
        <f>V37/C37</f>
        <v>3.3794535010647246</v>
      </c>
      <c r="AA37" s="244"/>
    </row>
    <row r="38" spans="1:27" ht="23.25" customHeight="1">
      <c r="A38" s="62"/>
      <c r="B38" s="240" t="s">
        <v>218</v>
      </c>
      <c r="C38" s="738"/>
      <c r="D38" s="739">
        <v>14407</v>
      </c>
      <c r="E38" s="739">
        <v>0</v>
      </c>
      <c r="F38" s="739">
        <v>0</v>
      </c>
      <c r="G38" s="739">
        <v>14407</v>
      </c>
      <c r="H38" s="739">
        <v>14407</v>
      </c>
      <c r="I38" s="739">
        <v>13151</v>
      </c>
      <c r="J38" s="740">
        <v>281</v>
      </c>
      <c r="K38" s="739">
        <v>52524</v>
      </c>
      <c r="L38" s="739">
        <v>26376</v>
      </c>
      <c r="M38" s="739">
        <v>1135</v>
      </c>
      <c r="N38" s="739">
        <v>7302</v>
      </c>
      <c r="O38" s="739">
        <v>34813</v>
      </c>
      <c r="P38" s="739">
        <v>0</v>
      </c>
      <c r="Q38" s="739">
        <v>0</v>
      </c>
      <c r="R38" s="739">
        <v>34813</v>
      </c>
      <c r="S38" s="739">
        <v>113331</v>
      </c>
      <c r="T38" s="739">
        <v>0</v>
      </c>
      <c r="U38" s="739">
        <v>0</v>
      </c>
      <c r="V38" s="739">
        <v>113331</v>
      </c>
      <c r="W38" s="739">
        <v>106129</v>
      </c>
      <c r="X38" s="739">
        <v>800</v>
      </c>
      <c r="Y38" s="739">
        <v>150</v>
      </c>
      <c r="Z38" s="315"/>
      <c r="AA38" s="772"/>
    </row>
    <row r="39" spans="1:27" ht="23.25" customHeight="1">
      <c r="A39" s="100"/>
      <c r="B39" s="235" t="s">
        <v>320</v>
      </c>
      <c r="C39" s="744"/>
      <c r="D39" s="745">
        <v>9933</v>
      </c>
      <c r="E39" s="745">
        <v>0</v>
      </c>
      <c r="F39" s="745">
        <v>0</v>
      </c>
      <c r="G39" s="745">
        <v>9933</v>
      </c>
      <c r="H39" s="745">
        <v>9933</v>
      </c>
      <c r="I39" s="745">
        <v>9483</v>
      </c>
      <c r="J39" s="746">
        <v>286</v>
      </c>
      <c r="K39" s="745">
        <v>32880</v>
      </c>
      <c r="L39" s="745">
        <v>15819</v>
      </c>
      <c r="M39" s="745">
        <v>633</v>
      </c>
      <c r="N39" s="745">
        <v>4528</v>
      </c>
      <c r="O39" s="745">
        <v>20980</v>
      </c>
      <c r="P39" s="745">
        <v>0</v>
      </c>
      <c r="Q39" s="745">
        <v>0</v>
      </c>
      <c r="R39" s="745">
        <v>20980</v>
      </c>
      <c r="S39" s="745">
        <v>75523</v>
      </c>
      <c r="T39" s="745">
        <v>0</v>
      </c>
      <c r="U39" s="745">
        <v>0</v>
      </c>
      <c r="V39" s="745">
        <v>75523</v>
      </c>
      <c r="W39" s="745">
        <v>71882</v>
      </c>
      <c r="X39" s="745">
        <v>805</v>
      </c>
      <c r="Y39" s="745">
        <v>149</v>
      </c>
      <c r="Z39" s="755"/>
      <c r="AA39" s="303"/>
    </row>
    <row r="40" spans="1:27" ht="23.25" customHeight="1">
      <c r="A40" s="843" t="s">
        <v>256</v>
      </c>
      <c r="B40" s="844"/>
      <c r="C40" s="747">
        <v>49587</v>
      </c>
      <c r="D40" s="241">
        <f t="shared" ref="D40:Y40" si="9">SUM(D41:D42)</f>
        <v>13881</v>
      </c>
      <c r="E40" s="241">
        <f t="shared" si="9"/>
        <v>0</v>
      </c>
      <c r="F40" s="241">
        <f t="shared" si="9"/>
        <v>0</v>
      </c>
      <c r="G40" s="241">
        <f t="shared" si="9"/>
        <v>13881</v>
      </c>
      <c r="H40" s="241">
        <f>SUM(H41:H42)</f>
        <v>13881</v>
      </c>
      <c r="I40" s="241">
        <f t="shared" si="9"/>
        <v>9342</v>
      </c>
      <c r="J40" s="747">
        <f t="shared" si="9"/>
        <v>574</v>
      </c>
      <c r="K40" s="241">
        <f t="shared" si="9"/>
        <v>315981</v>
      </c>
      <c r="L40" s="241">
        <f t="shared" si="9"/>
        <v>67991</v>
      </c>
      <c r="M40" s="241">
        <f t="shared" si="9"/>
        <v>6232</v>
      </c>
      <c r="N40" s="241">
        <f t="shared" si="9"/>
        <v>25218</v>
      </c>
      <c r="O40" s="241">
        <f t="shared" si="9"/>
        <v>99441</v>
      </c>
      <c r="P40" s="241">
        <f t="shared" si="9"/>
        <v>0</v>
      </c>
      <c r="Q40" s="241">
        <f t="shared" si="9"/>
        <v>0</v>
      </c>
      <c r="R40" s="241">
        <f t="shared" si="9"/>
        <v>99441</v>
      </c>
      <c r="S40" s="241">
        <f t="shared" si="9"/>
        <v>476702</v>
      </c>
      <c r="T40" s="241">
        <f t="shared" si="9"/>
        <v>0</v>
      </c>
      <c r="U40" s="241">
        <f t="shared" si="9"/>
        <v>0</v>
      </c>
      <c r="V40" s="241">
        <f t="shared" si="9"/>
        <v>476702</v>
      </c>
      <c r="W40" s="241">
        <f t="shared" si="9"/>
        <v>303663</v>
      </c>
      <c r="X40" s="241">
        <f t="shared" si="9"/>
        <v>6229</v>
      </c>
      <c r="Y40" s="241">
        <f t="shared" si="9"/>
        <v>495</v>
      </c>
      <c r="Z40" s="737">
        <f>V40/C40</f>
        <v>9.613447072821506</v>
      </c>
      <c r="AA40" s="773"/>
    </row>
    <row r="41" spans="1:27" ht="23.25" customHeight="1">
      <c r="A41" s="62"/>
      <c r="B41" s="240" t="s">
        <v>219</v>
      </c>
      <c r="C41" s="738"/>
      <c r="D41" s="739">
        <v>7975</v>
      </c>
      <c r="E41" s="739">
        <v>0</v>
      </c>
      <c r="F41" s="739">
        <v>0</v>
      </c>
      <c r="G41" s="739">
        <v>7975</v>
      </c>
      <c r="H41" s="739">
        <v>7975</v>
      </c>
      <c r="I41" s="739">
        <v>5858</v>
      </c>
      <c r="J41" s="740">
        <v>287</v>
      </c>
      <c r="K41" s="739">
        <v>192018</v>
      </c>
      <c r="L41" s="739">
        <v>37663</v>
      </c>
      <c r="M41" s="739">
        <v>3453</v>
      </c>
      <c r="N41" s="739">
        <v>16896</v>
      </c>
      <c r="O41" s="739">
        <v>58012</v>
      </c>
      <c r="P41" s="739">
        <v>0</v>
      </c>
      <c r="Q41" s="739">
        <v>0</v>
      </c>
      <c r="R41" s="739">
        <v>58012</v>
      </c>
      <c r="S41" s="739">
        <v>280704</v>
      </c>
      <c r="T41" s="739">
        <v>0</v>
      </c>
      <c r="U41" s="739">
        <v>0</v>
      </c>
      <c r="V41" s="739">
        <v>280704</v>
      </c>
      <c r="W41" s="739">
        <v>185520</v>
      </c>
      <c r="X41" s="739">
        <v>6229</v>
      </c>
      <c r="Y41" s="739">
        <v>367</v>
      </c>
      <c r="Z41" s="315"/>
      <c r="AA41" s="259"/>
    </row>
    <row r="42" spans="1:27" ht="23.25" customHeight="1">
      <c r="A42" s="100"/>
      <c r="B42" s="235" t="s">
        <v>220</v>
      </c>
      <c r="C42" s="744"/>
      <c r="D42" s="745">
        <v>5906</v>
      </c>
      <c r="E42" s="745">
        <v>0</v>
      </c>
      <c r="F42" s="745">
        <v>0</v>
      </c>
      <c r="G42" s="745">
        <v>5906</v>
      </c>
      <c r="H42" s="745">
        <v>5906</v>
      </c>
      <c r="I42" s="745">
        <v>3484</v>
      </c>
      <c r="J42" s="746">
        <v>287</v>
      </c>
      <c r="K42" s="745">
        <v>123963</v>
      </c>
      <c r="L42" s="745">
        <v>30328</v>
      </c>
      <c r="M42" s="745">
        <v>2779</v>
      </c>
      <c r="N42" s="745">
        <v>8322</v>
      </c>
      <c r="O42" s="745">
        <v>41429</v>
      </c>
      <c r="P42" s="745">
        <v>0</v>
      </c>
      <c r="Q42" s="745">
        <v>0</v>
      </c>
      <c r="R42" s="745">
        <v>41429</v>
      </c>
      <c r="S42" s="745">
        <v>195998</v>
      </c>
      <c r="T42" s="745">
        <v>0</v>
      </c>
      <c r="U42" s="745">
        <v>0</v>
      </c>
      <c r="V42" s="745">
        <v>195998</v>
      </c>
      <c r="W42" s="745">
        <v>118143</v>
      </c>
      <c r="X42" s="745">
        <v>0</v>
      </c>
      <c r="Y42" s="745">
        <v>128</v>
      </c>
      <c r="Z42" s="345"/>
      <c r="AA42" s="303"/>
    </row>
    <row r="43" spans="1:27" ht="23.25" customHeight="1">
      <c r="A43" s="846" t="s">
        <v>222</v>
      </c>
      <c r="B43" s="846"/>
      <c r="C43" s="734">
        <v>21888</v>
      </c>
      <c r="D43" s="750">
        <v>22336</v>
      </c>
      <c r="E43" s="750"/>
      <c r="F43" s="750"/>
      <c r="G43" s="750">
        <v>22336</v>
      </c>
      <c r="H43" s="750">
        <v>4953</v>
      </c>
      <c r="I43" s="750">
        <v>3557</v>
      </c>
      <c r="J43" s="751">
        <v>277</v>
      </c>
      <c r="K43" s="750"/>
      <c r="L43" s="750">
        <v>32661</v>
      </c>
      <c r="M43" s="750">
        <v>2381</v>
      </c>
      <c r="N43" s="750">
        <v>12083</v>
      </c>
      <c r="O43" s="750">
        <v>47125</v>
      </c>
      <c r="P43" s="750"/>
      <c r="Q43" s="750"/>
      <c r="R43" s="750">
        <v>47125</v>
      </c>
      <c r="S43" s="750">
        <v>203443</v>
      </c>
      <c r="T43" s="750">
        <v>0</v>
      </c>
      <c r="U43" s="750">
        <v>0</v>
      </c>
      <c r="V43" s="750">
        <v>203443</v>
      </c>
      <c r="W43" s="750">
        <v>141371</v>
      </c>
      <c r="X43" s="750">
        <v>11479</v>
      </c>
      <c r="Y43" s="750">
        <v>206</v>
      </c>
      <c r="Z43" s="737">
        <f t="shared" ref="Z43:Z53" si="10">V43/C43</f>
        <v>9.2947277046783618</v>
      </c>
      <c r="AA43" s="239"/>
    </row>
    <row r="44" spans="1:27" ht="23.25" customHeight="1">
      <c r="A44" s="847" t="s">
        <v>292</v>
      </c>
      <c r="B44" s="847"/>
      <c r="C44" s="734">
        <v>1102</v>
      </c>
      <c r="D44" s="742">
        <v>724</v>
      </c>
      <c r="E44" s="742"/>
      <c r="F44" s="742"/>
      <c r="G44" s="742">
        <v>724</v>
      </c>
      <c r="H44" s="742">
        <v>500</v>
      </c>
      <c r="I44" s="742">
        <v>485</v>
      </c>
      <c r="J44" s="743">
        <v>283</v>
      </c>
      <c r="K44" s="742">
        <v>6883</v>
      </c>
      <c r="L44" s="742">
        <v>1864</v>
      </c>
      <c r="M44" s="742"/>
      <c r="N44" s="742"/>
      <c r="O44" s="742">
        <v>1864</v>
      </c>
      <c r="P44" s="742"/>
      <c r="Q44" s="742"/>
      <c r="R44" s="742">
        <v>1864</v>
      </c>
      <c r="S44" s="742">
        <v>6734</v>
      </c>
      <c r="T44" s="742">
        <v>0</v>
      </c>
      <c r="U44" s="742">
        <v>0</v>
      </c>
      <c r="V44" s="742">
        <v>6734</v>
      </c>
      <c r="W44" s="742"/>
      <c r="X44" s="742">
        <v>85</v>
      </c>
      <c r="Y44" s="742">
        <v>441</v>
      </c>
      <c r="Z44" s="258">
        <f t="shared" si="10"/>
        <v>6.1107078039927405</v>
      </c>
      <c r="AA44" s="259"/>
    </row>
    <row r="45" spans="1:27" ht="23.25" customHeight="1">
      <c r="A45" s="847" t="s">
        <v>224</v>
      </c>
      <c r="B45" s="847"/>
      <c r="C45" s="734">
        <v>1671</v>
      </c>
      <c r="D45" s="742">
        <v>1274</v>
      </c>
      <c r="E45" s="742">
        <v>0</v>
      </c>
      <c r="F45" s="742">
        <v>0</v>
      </c>
      <c r="G45" s="742">
        <v>1274</v>
      </c>
      <c r="H45" s="742">
        <v>1274</v>
      </c>
      <c r="I45" s="742">
        <v>1274</v>
      </c>
      <c r="J45" s="743">
        <v>240</v>
      </c>
      <c r="K45" s="742">
        <v>762</v>
      </c>
      <c r="L45" s="742">
        <v>529</v>
      </c>
      <c r="M45" s="742">
        <v>17</v>
      </c>
      <c r="N45" s="742">
        <v>216</v>
      </c>
      <c r="O45" s="742">
        <v>762</v>
      </c>
      <c r="P45" s="742">
        <v>0</v>
      </c>
      <c r="Q45" s="742">
        <v>0</v>
      </c>
      <c r="R45" s="742">
        <v>762</v>
      </c>
      <c r="S45" s="742">
        <v>2722</v>
      </c>
      <c r="T45" s="742">
        <v>0</v>
      </c>
      <c r="U45" s="742">
        <v>0</v>
      </c>
      <c r="V45" s="742">
        <v>2722</v>
      </c>
      <c r="W45" s="742">
        <v>2722</v>
      </c>
      <c r="X45" s="742">
        <v>0</v>
      </c>
      <c r="Y45" s="742">
        <v>0</v>
      </c>
      <c r="Z45" s="258">
        <f t="shared" si="10"/>
        <v>1.6289646918013165</v>
      </c>
      <c r="AA45" s="259"/>
    </row>
    <row r="46" spans="1:27" ht="23.25" customHeight="1">
      <c r="A46" s="847" t="s">
        <v>228</v>
      </c>
      <c r="B46" s="847"/>
      <c r="C46" s="734">
        <v>12821</v>
      </c>
      <c r="D46" s="742">
        <v>9419</v>
      </c>
      <c r="E46" s="742">
        <v>0</v>
      </c>
      <c r="F46" s="742">
        <v>0</v>
      </c>
      <c r="G46" s="742">
        <v>9419</v>
      </c>
      <c r="H46" s="742">
        <v>5522</v>
      </c>
      <c r="I46" s="742">
        <v>3938</v>
      </c>
      <c r="J46" s="743">
        <v>299</v>
      </c>
      <c r="K46" s="742">
        <v>35294</v>
      </c>
      <c r="L46" s="742">
        <v>13526</v>
      </c>
      <c r="M46" s="742">
        <v>984</v>
      </c>
      <c r="N46" s="742">
        <v>5850</v>
      </c>
      <c r="O46" s="742">
        <v>20360</v>
      </c>
      <c r="P46" s="742">
        <v>0</v>
      </c>
      <c r="Q46" s="742">
        <v>0</v>
      </c>
      <c r="R46" s="742">
        <v>20360</v>
      </c>
      <c r="S46" s="742">
        <v>80975</v>
      </c>
      <c r="T46" s="742">
        <v>0</v>
      </c>
      <c r="U46" s="742">
        <v>0</v>
      </c>
      <c r="V46" s="742">
        <v>80975</v>
      </c>
      <c r="W46" s="742">
        <v>62221</v>
      </c>
      <c r="X46" s="742">
        <v>3150</v>
      </c>
      <c r="Y46" s="742">
        <v>255</v>
      </c>
      <c r="Z46" s="258">
        <f t="shared" si="10"/>
        <v>6.3158099992200301</v>
      </c>
      <c r="AA46" s="259"/>
    </row>
    <row r="47" spans="1:27" ht="23.25" customHeight="1">
      <c r="A47" s="848" t="s">
        <v>289</v>
      </c>
      <c r="B47" s="849"/>
      <c r="C47" s="752">
        <v>52766</v>
      </c>
      <c r="D47" s="742">
        <v>23362</v>
      </c>
      <c r="E47" s="742">
        <v>0</v>
      </c>
      <c r="F47" s="742">
        <v>0</v>
      </c>
      <c r="G47" s="742">
        <v>23362</v>
      </c>
      <c r="H47" s="742">
        <v>4575</v>
      </c>
      <c r="I47" s="742">
        <v>2563</v>
      </c>
      <c r="J47" s="743">
        <v>286</v>
      </c>
      <c r="K47" s="742">
        <v>157402</v>
      </c>
      <c r="L47" s="742">
        <v>35014</v>
      </c>
      <c r="M47" s="742">
        <v>3441</v>
      </c>
      <c r="N47" s="742">
        <v>10849</v>
      </c>
      <c r="O47" s="742">
        <v>49304</v>
      </c>
      <c r="P47" s="742">
        <v>0</v>
      </c>
      <c r="Q47" s="742">
        <v>0</v>
      </c>
      <c r="R47" s="742">
        <v>49304</v>
      </c>
      <c r="S47" s="742">
        <v>167647</v>
      </c>
      <c r="T47" s="742">
        <v>0</v>
      </c>
      <c r="U47" s="742">
        <v>0</v>
      </c>
      <c r="V47" s="742">
        <v>167647</v>
      </c>
      <c r="W47" s="742">
        <v>93721</v>
      </c>
      <c r="X47" s="742">
        <v>5311</v>
      </c>
      <c r="Y47" s="742">
        <v>441</v>
      </c>
      <c r="Z47" s="258">
        <f t="shared" si="10"/>
        <v>3.1771784861463823</v>
      </c>
      <c r="AA47" s="405"/>
    </row>
    <row r="48" spans="1:27" ht="23.25" customHeight="1">
      <c r="A48" s="850" t="s">
        <v>233</v>
      </c>
      <c r="B48" s="851"/>
      <c r="C48" s="734">
        <v>6245</v>
      </c>
      <c r="D48" s="750">
        <v>13437</v>
      </c>
      <c r="E48" s="750">
        <v>0</v>
      </c>
      <c r="F48" s="750">
        <v>0</v>
      </c>
      <c r="G48" s="750">
        <v>13437</v>
      </c>
      <c r="H48" s="750">
        <v>1042</v>
      </c>
      <c r="I48" s="750">
        <v>483</v>
      </c>
      <c r="J48" s="751">
        <v>295</v>
      </c>
      <c r="K48" s="750">
        <v>36241</v>
      </c>
      <c r="L48" s="750">
        <v>10941</v>
      </c>
      <c r="M48" s="750">
        <v>132</v>
      </c>
      <c r="N48" s="750">
        <v>823</v>
      </c>
      <c r="O48" s="750">
        <v>11896</v>
      </c>
      <c r="P48" s="750">
        <v>0</v>
      </c>
      <c r="Q48" s="750">
        <v>0</v>
      </c>
      <c r="R48" s="750">
        <v>11896</v>
      </c>
      <c r="S48" s="750">
        <v>33849</v>
      </c>
      <c r="T48" s="750">
        <v>0</v>
      </c>
      <c r="U48" s="750">
        <v>0</v>
      </c>
      <c r="V48" s="750">
        <v>33849</v>
      </c>
      <c r="W48" s="750">
        <v>19507</v>
      </c>
      <c r="X48" s="750">
        <v>316</v>
      </c>
      <c r="Y48" s="750">
        <v>0</v>
      </c>
      <c r="Z48" s="737">
        <f t="shared" si="10"/>
        <v>5.42017614091273</v>
      </c>
      <c r="AA48" s="561"/>
    </row>
    <row r="49" spans="1:27" ht="23.25" customHeight="1">
      <c r="A49" s="836" t="s">
        <v>225</v>
      </c>
      <c r="B49" s="837"/>
      <c r="C49" s="734">
        <v>36213</v>
      </c>
      <c r="D49" s="742">
        <v>42804</v>
      </c>
      <c r="E49" s="742">
        <v>0</v>
      </c>
      <c r="F49" s="742">
        <v>0</v>
      </c>
      <c r="G49" s="742">
        <v>42804</v>
      </c>
      <c r="H49" s="742">
        <v>6401</v>
      </c>
      <c r="I49" s="742">
        <v>4746</v>
      </c>
      <c r="J49" s="743">
        <v>282</v>
      </c>
      <c r="K49" s="742">
        <v>147695</v>
      </c>
      <c r="L49" s="742">
        <v>48230</v>
      </c>
      <c r="M49" s="742">
        <v>3197</v>
      </c>
      <c r="N49" s="742">
        <v>9602</v>
      </c>
      <c r="O49" s="742">
        <v>61029</v>
      </c>
      <c r="P49" s="742">
        <v>0</v>
      </c>
      <c r="Q49" s="742">
        <v>0</v>
      </c>
      <c r="R49" s="742">
        <v>61029</v>
      </c>
      <c r="S49" s="742">
        <v>299822</v>
      </c>
      <c r="T49" s="742">
        <v>0</v>
      </c>
      <c r="U49" s="742">
        <v>0</v>
      </c>
      <c r="V49" s="742">
        <v>299822</v>
      </c>
      <c r="W49" s="742">
        <v>216598</v>
      </c>
      <c r="X49" s="742">
        <v>4021</v>
      </c>
      <c r="Y49" s="742">
        <v>380</v>
      </c>
      <c r="Z49" s="258">
        <f t="shared" si="10"/>
        <v>8.2794024245436724</v>
      </c>
      <c r="AA49" s="259"/>
    </row>
    <row r="50" spans="1:27" ht="23.25" customHeight="1">
      <c r="A50" s="836" t="s">
        <v>226</v>
      </c>
      <c r="B50" s="837"/>
      <c r="C50" s="734">
        <v>10937</v>
      </c>
      <c r="D50" s="742">
        <v>11299</v>
      </c>
      <c r="E50" s="742">
        <v>0</v>
      </c>
      <c r="F50" s="742">
        <v>0</v>
      </c>
      <c r="G50" s="742">
        <v>11299</v>
      </c>
      <c r="H50" s="742">
        <v>1842</v>
      </c>
      <c r="I50" s="742">
        <v>1331</v>
      </c>
      <c r="J50" s="743">
        <v>291</v>
      </c>
      <c r="K50" s="742">
        <v>50890</v>
      </c>
      <c r="L50" s="742">
        <v>12629</v>
      </c>
      <c r="M50" s="742">
        <v>597</v>
      </c>
      <c r="N50" s="742">
        <v>4465</v>
      </c>
      <c r="O50" s="742">
        <v>17691</v>
      </c>
      <c r="P50" s="742">
        <v>0</v>
      </c>
      <c r="Q50" s="742">
        <v>0</v>
      </c>
      <c r="R50" s="742">
        <v>17691</v>
      </c>
      <c r="S50" s="742">
        <v>51944</v>
      </c>
      <c r="T50" s="742">
        <v>0</v>
      </c>
      <c r="U50" s="742">
        <v>0</v>
      </c>
      <c r="V50" s="742">
        <v>51944</v>
      </c>
      <c r="W50" s="742">
        <v>39332</v>
      </c>
      <c r="X50" s="742">
        <v>583</v>
      </c>
      <c r="Y50" s="742">
        <v>109</v>
      </c>
      <c r="Z50" s="258">
        <f t="shared" si="10"/>
        <v>4.7493828289293223</v>
      </c>
      <c r="AA50" s="259"/>
    </row>
    <row r="51" spans="1:27" ht="23.25" customHeight="1">
      <c r="A51" s="836" t="s">
        <v>229</v>
      </c>
      <c r="B51" s="837"/>
      <c r="C51" s="734">
        <v>11019</v>
      </c>
      <c r="D51" s="742">
        <v>5286</v>
      </c>
      <c r="E51" s="742">
        <v>0</v>
      </c>
      <c r="F51" s="742">
        <v>0</v>
      </c>
      <c r="G51" s="742">
        <v>5286</v>
      </c>
      <c r="H51" s="742">
        <v>4410</v>
      </c>
      <c r="I51" s="742">
        <v>3681</v>
      </c>
      <c r="J51" s="743">
        <v>296</v>
      </c>
      <c r="K51" s="742">
        <v>20553</v>
      </c>
      <c r="L51" s="742">
        <v>5922</v>
      </c>
      <c r="M51" s="742">
        <v>425</v>
      </c>
      <c r="N51" s="742">
        <v>1544</v>
      </c>
      <c r="O51" s="742">
        <v>7891</v>
      </c>
      <c r="P51" s="742">
        <v>0</v>
      </c>
      <c r="Q51" s="742">
        <v>0</v>
      </c>
      <c r="R51" s="742">
        <v>7891</v>
      </c>
      <c r="S51" s="742">
        <v>38176</v>
      </c>
      <c r="T51" s="742">
        <v>0</v>
      </c>
      <c r="U51" s="742">
        <v>0</v>
      </c>
      <c r="V51" s="742">
        <v>38176</v>
      </c>
      <c r="W51" s="742">
        <v>29542</v>
      </c>
      <c r="X51" s="742">
        <v>6486</v>
      </c>
      <c r="Y51" s="742">
        <v>80</v>
      </c>
      <c r="Z51" s="258">
        <f t="shared" si="10"/>
        <v>3.4645612124512208</v>
      </c>
      <c r="AA51" s="259"/>
    </row>
    <row r="52" spans="1:27" ht="23.25" customHeight="1">
      <c r="A52" s="836" t="s">
        <v>227</v>
      </c>
      <c r="B52" s="837"/>
      <c r="C52" s="734">
        <v>41781</v>
      </c>
      <c r="D52" s="742">
        <v>53740</v>
      </c>
      <c r="E52" s="742">
        <v>0</v>
      </c>
      <c r="F52" s="742">
        <v>0</v>
      </c>
      <c r="G52" s="742">
        <v>53740</v>
      </c>
      <c r="H52" s="742">
        <v>20746</v>
      </c>
      <c r="I52" s="742">
        <v>14790</v>
      </c>
      <c r="J52" s="743">
        <v>284</v>
      </c>
      <c r="K52" s="742">
        <v>130617</v>
      </c>
      <c r="L52" s="742">
        <v>33387</v>
      </c>
      <c r="M52" s="742">
        <v>623</v>
      </c>
      <c r="N52" s="742">
        <v>8078</v>
      </c>
      <c r="O52" s="742">
        <v>42088</v>
      </c>
      <c r="P52" s="742">
        <v>0</v>
      </c>
      <c r="Q52" s="742">
        <v>0</v>
      </c>
      <c r="R52" s="742">
        <v>42088</v>
      </c>
      <c r="S52" s="742">
        <v>192429</v>
      </c>
      <c r="T52" s="742">
        <v>0</v>
      </c>
      <c r="U52" s="742">
        <v>0</v>
      </c>
      <c r="V52" s="742">
        <v>192429</v>
      </c>
      <c r="W52" s="742">
        <v>139836</v>
      </c>
      <c r="X52" s="742">
        <v>5375</v>
      </c>
      <c r="Y52" s="742">
        <v>279</v>
      </c>
      <c r="Z52" s="258">
        <f t="shared" si="10"/>
        <v>4.6056580742442739</v>
      </c>
      <c r="AA52" s="259"/>
    </row>
    <row r="53" spans="1:27" ht="23.25" customHeight="1" thickBot="1">
      <c r="A53" s="834" t="s">
        <v>230</v>
      </c>
      <c r="B53" s="840"/>
      <c r="C53" s="48">
        <v>25952</v>
      </c>
      <c r="D53" s="756">
        <v>60104</v>
      </c>
      <c r="E53" s="756">
        <v>0</v>
      </c>
      <c r="F53" s="756">
        <v>0</v>
      </c>
      <c r="G53" s="756">
        <v>60104</v>
      </c>
      <c r="H53" s="756">
        <v>45942</v>
      </c>
      <c r="I53" s="756">
        <v>19890</v>
      </c>
      <c r="J53" s="757">
        <v>288</v>
      </c>
      <c r="K53" s="756">
        <v>153578</v>
      </c>
      <c r="L53" s="756">
        <v>63064</v>
      </c>
      <c r="M53" s="756">
        <v>3837</v>
      </c>
      <c r="N53" s="756">
        <v>8267</v>
      </c>
      <c r="O53" s="756">
        <v>75168</v>
      </c>
      <c r="P53" s="756">
        <v>3694</v>
      </c>
      <c r="Q53" s="756">
        <v>0</v>
      </c>
      <c r="R53" s="756">
        <v>78862</v>
      </c>
      <c r="S53" s="756">
        <v>304256</v>
      </c>
      <c r="T53" s="756">
        <v>425</v>
      </c>
      <c r="U53" s="756">
        <v>0</v>
      </c>
      <c r="V53" s="756">
        <v>304681</v>
      </c>
      <c r="W53" s="756"/>
      <c r="X53" s="756">
        <v>39580</v>
      </c>
      <c r="Y53" s="756">
        <v>0</v>
      </c>
      <c r="Z53" s="258">
        <f t="shared" si="10"/>
        <v>11.740174167694205</v>
      </c>
      <c r="AA53" s="512"/>
    </row>
    <row r="54" spans="1:27" ht="23.25" customHeight="1" thickBot="1">
      <c r="A54" s="838" t="s">
        <v>158</v>
      </c>
      <c r="B54" s="839"/>
      <c r="C54" s="47">
        <f>SUM(C5,C9,C16,C19,C24,C30:C32,C35:C37,C40,C43:C47,C49:C53)</f>
        <v>1871635</v>
      </c>
      <c r="D54" s="220">
        <f>SUM(D5,D9,D16,D19,D24,D30:D32,D35:D37,D40,D43:D53)</f>
        <v>1082328</v>
      </c>
      <c r="E54" s="47">
        <f t="shared" ref="E54:Y54" si="11">SUM(E5,E9,E16,E19,E24,E30:E32,E35:E37,E40,E43:E53)</f>
        <v>48042</v>
      </c>
      <c r="F54" s="47">
        <f t="shared" si="11"/>
        <v>27839</v>
      </c>
      <c r="G54" s="47">
        <f t="shared" si="11"/>
        <v>1158209</v>
      </c>
      <c r="H54" s="47">
        <f>SUM(H5,H9,H16,H19,H24,H30:H32,H35:H37,H40,H43:H53)</f>
        <v>290392</v>
      </c>
      <c r="I54" s="47">
        <f t="shared" si="11"/>
        <v>228261</v>
      </c>
      <c r="J54" s="220">
        <f t="shared" si="11"/>
        <v>15999</v>
      </c>
      <c r="K54" s="47">
        <f t="shared" si="11"/>
        <v>4141358</v>
      </c>
      <c r="L54" s="47">
        <f t="shared" si="11"/>
        <v>1971167</v>
      </c>
      <c r="M54" s="47">
        <f t="shared" si="11"/>
        <v>103332</v>
      </c>
      <c r="N54" s="47">
        <f t="shared" si="11"/>
        <v>406001</v>
      </c>
      <c r="O54" s="47">
        <f t="shared" si="11"/>
        <v>2480500</v>
      </c>
      <c r="P54" s="47">
        <f t="shared" si="11"/>
        <v>20868</v>
      </c>
      <c r="Q54" s="47">
        <f t="shared" si="11"/>
        <v>108235</v>
      </c>
      <c r="R54" s="47">
        <f t="shared" si="11"/>
        <v>2609603</v>
      </c>
      <c r="S54" s="47">
        <f t="shared" si="11"/>
        <v>9718296</v>
      </c>
      <c r="T54" s="47">
        <f t="shared" si="11"/>
        <v>70142</v>
      </c>
      <c r="U54" s="47">
        <f t="shared" si="11"/>
        <v>341594</v>
      </c>
      <c r="V54" s="47">
        <f t="shared" si="11"/>
        <v>10130032</v>
      </c>
      <c r="W54" s="47">
        <f t="shared" si="11"/>
        <v>8584756</v>
      </c>
      <c r="X54" s="47">
        <f t="shared" si="11"/>
        <v>232991</v>
      </c>
      <c r="Y54" s="47">
        <f t="shared" si="11"/>
        <v>13145</v>
      </c>
      <c r="Z54" s="111" t="s">
        <v>148</v>
      </c>
      <c r="AA54" s="114"/>
    </row>
    <row r="55" spans="1:27" ht="23.25" customHeight="1">
      <c r="A55" s="841" t="s">
        <v>231</v>
      </c>
      <c r="B55" s="842"/>
      <c r="C55" s="46"/>
      <c r="D55" s="758">
        <v>0</v>
      </c>
      <c r="E55" s="758">
        <v>0</v>
      </c>
      <c r="F55" s="758">
        <v>0</v>
      </c>
      <c r="G55" s="758">
        <v>0</v>
      </c>
      <c r="H55" s="758">
        <v>0</v>
      </c>
      <c r="I55" s="758">
        <v>0</v>
      </c>
      <c r="J55" s="759">
        <v>260</v>
      </c>
      <c r="K55" s="758">
        <v>565</v>
      </c>
      <c r="L55" s="758">
        <v>173</v>
      </c>
      <c r="M55" s="758">
        <v>0</v>
      </c>
      <c r="N55" s="758">
        <v>0</v>
      </c>
      <c r="O55" s="758">
        <v>173</v>
      </c>
      <c r="P55" s="758">
        <v>0</v>
      </c>
      <c r="Q55" s="758">
        <v>0</v>
      </c>
      <c r="R55" s="758">
        <v>173</v>
      </c>
      <c r="S55" s="486">
        <v>301</v>
      </c>
      <c r="T55" s="486">
        <v>0</v>
      </c>
      <c r="U55" s="486">
        <v>0</v>
      </c>
      <c r="V55" s="486">
        <v>301</v>
      </c>
      <c r="W55" s="486">
        <v>301</v>
      </c>
      <c r="X55" s="486">
        <v>0</v>
      </c>
      <c r="Y55" s="486">
        <v>0</v>
      </c>
      <c r="Z55" s="486"/>
      <c r="AA55" s="487"/>
    </row>
    <row r="56" spans="1:27" ht="23.25" customHeight="1">
      <c r="A56" s="836" t="s">
        <v>232</v>
      </c>
      <c r="B56" s="845"/>
      <c r="C56" s="46"/>
      <c r="D56" s="760">
        <v>612</v>
      </c>
      <c r="E56" s="760"/>
      <c r="F56" s="760"/>
      <c r="G56" s="760">
        <v>612</v>
      </c>
      <c r="H56" s="760"/>
      <c r="I56" s="760"/>
      <c r="J56" s="761"/>
      <c r="K56" s="760"/>
      <c r="L56" s="760"/>
      <c r="M56" s="760"/>
      <c r="N56" s="760"/>
      <c r="O56" s="760">
        <v>0</v>
      </c>
      <c r="P56" s="760"/>
      <c r="Q56" s="760"/>
      <c r="R56" s="760">
        <v>0</v>
      </c>
      <c r="S56" s="760">
        <v>30351</v>
      </c>
      <c r="T56" s="760">
        <v>0</v>
      </c>
      <c r="U56" s="760">
        <v>0</v>
      </c>
      <c r="V56" s="760">
        <v>30351</v>
      </c>
      <c r="W56" s="760"/>
      <c r="X56" s="760">
        <v>0</v>
      </c>
      <c r="Y56" s="760">
        <v>0</v>
      </c>
      <c r="Z56" s="258"/>
      <c r="AA56" s="259"/>
    </row>
    <row r="57" spans="1:27" ht="23.25" customHeight="1" thickBot="1">
      <c r="A57" s="834" t="s">
        <v>184</v>
      </c>
      <c r="B57" s="835"/>
      <c r="C57" s="734">
        <v>1941195</v>
      </c>
      <c r="D57" s="762">
        <v>134682</v>
      </c>
      <c r="E57" s="762">
        <v>0</v>
      </c>
      <c r="F57" s="762">
        <v>0</v>
      </c>
      <c r="G57" s="762">
        <v>134682</v>
      </c>
      <c r="H57" s="762">
        <v>2347</v>
      </c>
      <c r="I57" s="762" t="s">
        <v>148</v>
      </c>
      <c r="J57" s="763">
        <v>285</v>
      </c>
      <c r="K57" s="762">
        <v>255077</v>
      </c>
      <c r="L57" s="762">
        <v>62469</v>
      </c>
      <c r="M57" s="762">
        <v>1291</v>
      </c>
      <c r="N57" s="762">
        <v>2791</v>
      </c>
      <c r="O57" s="762">
        <v>66551</v>
      </c>
      <c r="P57" s="762">
        <v>0</v>
      </c>
      <c r="Q57" s="762">
        <v>0</v>
      </c>
      <c r="R57" s="762">
        <v>66551</v>
      </c>
      <c r="S57" s="762">
        <v>295294</v>
      </c>
      <c r="T57" s="762">
        <v>0</v>
      </c>
      <c r="U57" s="762">
        <v>0</v>
      </c>
      <c r="V57" s="762">
        <v>295294</v>
      </c>
      <c r="W57" s="762" t="s">
        <v>148</v>
      </c>
      <c r="X57" s="762">
        <v>32717</v>
      </c>
      <c r="Y57" s="762">
        <v>11596</v>
      </c>
      <c r="Z57" s="258">
        <f>V57/C57</f>
        <v>0.15211969946347481</v>
      </c>
      <c r="AA57" s="512"/>
    </row>
    <row r="58" spans="1:27" ht="23.25" customHeight="1" thickBot="1">
      <c r="A58" s="838" t="s">
        <v>158</v>
      </c>
      <c r="B58" s="839"/>
      <c r="C58" s="47"/>
      <c r="D58" s="47">
        <f>SUM(D55:D57)</f>
        <v>135294</v>
      </c>
      <c r="E58" s="47">
        <f t="shared" ref="E58:Y58" si="12">SUM(E55:E57)</f>
        <v>0</v>
      </c>
      <c r="F58" s="47">
        <f t="shared" si="12"/>
        <v>0</v>
      </c>
      <c r="G58" s="47">
        <f t="shared" si="12"/>
        <v>135294</v>
      </c>
      <c r="H58" s="47">
        <f>SUM(H55:H57)</f>
        <v>2347</v>
      </c>
      <c r="I58" s="47">
        <f t="shared" si="12"/>
        <v>0</v>
      </c>
      <c r="J58" s="220">
        <f t="shared" si="12"/>
        <v>545</v>
      </c>
      <c r="K58" s="47">
        <f t="shared" si="12"/>
        <v>255642</v>
      </c>
      <c r="L58" s="47">
        <f t="shared" si="12"/>
        <v>62642</v>
      </c>
      <c r="M58" s="47">
        <f t="shared" si="12"/>
        <v>1291</v>
      </c>
      <c r="N58" s="47">
        <f t="shared" si="12"/>
        <v>2791</v>
      </c>
      <c r="O58" s="47">
        <f t="shared" si="12"/>
        <v>66724</v>
      </c>
      <c r="P58" s="47">
        <f t="shared" si="12"/>
        <v>0</v>
      </c>
      <c r="Q58" s="47">
        <f t="shared" si="12"/>
        <v>0</v>
      </c>
      <c r="R58" s="47">
        <f t="shared" si="12"/>
        <v>66724</v>
      </c>
      <c r="S58" s="47">
        <f t="shared" si="12"/>
        <v>325946</v>
      </c>
      <c r="T58" s="47">
        <f t="shared" si="12"/>
        <v>0</v>
      </c>
      <c r="U58" s="47">
        <f t="shared" si="12"/>
        <v>0</v>
      </c>
      <c r="V58" s="47">
        <f t="shared" si="12"/>
        <v>325946</v>
      </c>
      <c r="W58" s="47">
        <f t="shared" si="12"/>
        <v>301</v>
      </c>
      <c r="X58" s="47">
        <f t="shared" si="12"/>
        <v>32717</v>
      </c>
      <c r="Y58" s="47">
        <f t="shared" si="12"/>
        <v>11596</v>
      </c>
      <c r="Z58" s="111" t="s">
        <v>148</v>
      </c>
      <c r="AA58" s="114"/>
    </row>
    <row r="59" spans="1:27" ht="23.25" customHeight="1" thickBot="1">
      <c r="A59" s="838" t="s">
        <v>11</v>
      </c>
      <c r="B59" s="839"/>
      <c r="C59" s="47"/>
      <c r="D59" s="48">
        <f>D54+D58</f>
        <v>1217622</v>
      </c>
      <c r="E59" s="49">
        <f t="shared" ref="E59:Y59" si="13">E54+E58</f>
        <v>48042</v>
      </c>
      <c r="F59" s="49">
        <f t="shared" si="13"/>
        <v>27839</v>
      </c>
      <c r="G59" s="48">
        <f t="shared" si="13"/>
        <v>1293503</v>
      </c>
      <c r="H59" s="48">
        <f>H54+H58</f>
        <v>292739</v>
      </c>
      <c r="I59" s="49">
        <f t="shared" si="13"/>
        <v>228261</v>
      </c>
      <c r="J59" s="48">
        <f t="shared" si="13"/>
        <v>16544</v>
      </c>
      <c r="K59" s="49">
        <f t="shared" si="13"/>
        <v>4397000</v>
      </c>
      <c r="L59" s="49">
        <f t="shared" si="13"/>
        <v>2033809</v>
      </c>
      <c r="M59" s="49">
        <f t="shared" si="13"/>
        <v>104623</v>
      </c>
      <c r="N59" s="49">
        <f t="shared" si="13"/>
        <v>408792</v>
      </c>
      <c r="O59" s="49">
        <f t="shared" si="13"/>
        <v>2547224</v>
      </c>
      <c r="P59" s="49">
        <f t="shared" si="13"/>
        <v>20868</v>
      </c>
      <c r="Q59" s="48">
        <f t="shared" si="13"/>
        <v>108235</v>
      </c>
      <c r="R59" s="48">
        <f t="shared" si="13"/>
        <v>2676327</v>
      </c>
      <c r="S59" s="48">
        <f t="shared" si="13"/>
        <v>10044242</v>
      </c>
      <c r="T59" s="48">
        <f t="shared" si="13"/>
        <v>70142</v>
      </c>
      <c r="U59" s="48">
        <f t="shared" si="13"/>
        <v>341594</v>
      </c>
      <c r="V59" s="48">
        <f t="shared" si="13"/>
        <v>10455978</v>
      </c>
      <c r="W59" s="48">
        <f t="shared" si="13"/>
        <v>8585057</v>
      </c>
      <c r="X59" s="48">
        <f t="shared" si="13"/>
        <v>265708</v>
      </c>
      <c r="Y59" s="48">
        <f t="shared" si="13"/>
        <v>24741</v>
      </c>
      <c r="Z59" s="112" t="s">
        <v>148</v>
      </c>
      <c r="AA59" s="115"/>
    </row>
  </sheetData>
  <mergeCells count="46">
    <mergeCell ref="D2:F2"/>
    <mergeCell ref="L2:O2"/>
    <mergeCell ref="S2:X2"/>
    <mergeCell ref="C2:C4"/>
    <mergeCell ref="K2:K4"/>
    <mergeCell ref="L3:N3"/>
    <mergeCell ref="S3:U3"/>
    <mergeCell ref="P3:P4"/>
    <mergeCell ref="Q3:Q4"/>
    <mergeCell ref="R3:R4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57:B57"/>
    <mergeCell ref="A49:B49"/>
    <mergeCell ref="A50:B50"/>
    <mergeCell ref="A51:B51"/>
    <mergeCell ref="A58:B58"/>
    <mergeCell ref="A59:B59"/>
    <mergeCell ref="A52:B52"/>
    <mergeCell ref="A53:B53"/>
    <mergeCell ref="A54:B54"/>
    <mergeCell ref="A55:B5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view="pageBreakPreview" topLeftCell="A25" zoomScale="80" zoomScaleNormal="80" zoomScaleSheetLayoutView="80" workbookViewId="0">
      <selection activeCell="U45" sqref="U45:Y45"/>
    </sheetView>
  </sheetViews>
  <sheetFormatPr defaultRowHeight="13.5"/>
  <cols>
    <col min="1" max="1" width="10.5" style="56" customWidth="1"/>
    <col min="2" max="2" width="10" style="41" customWidth="1"/>
    <col min="3" max="3" width="8.125" style="41" customWidth="1"/>
    <col min="4" max="6" width="7.125" style="41" customWidth="1"/>
    <col min="7" max="7" width="8.75" style="41" customWidth="1"/>
    <col min="8" max="8" width="8.125" style="41" customWidth="1"/>
    <col min="9" max="10" width="7.125" style="41" customWidth="1"/>
    <col min="11" max="11" width="8.125" style="41" customWidth="1"/>
    <col min="12" max="12" width="9.125" style="41" customWidth="1"/>
    <col min="13" max="13" width="7.125" style="41" customWidth="1"/>
    <col min="14" max="14" width="7.875" style="41" customWidth="1"/>
    <col min="15" max="20" width="7.375" style="41" customWidth="1"/>
    <col min="21" max="21" width="9.125" style="41" customWidth="1"/>
    <col min="22" max="23" width="7.5" style="41" customWidth="1"/>
    <col min="24" max="24" width="8.875" style="41" customWidth="1"/>
    <col min="25" max="25" width="8.75" style="41" customWidth="1"/>
    <col min="26" max="26" width="37.875" style="41" customWidth="1"/>
    <col min="27" max="16384" width="9" style="41"/>
  </cols>
  <sheetData>
    <row r="1" spans="1:223" ht="14.25">
      <c r="A1" s="765" t="s">
        <v>153</v>
      </c>
      <c r="Z1" s="56" t="str">
        <f>貸出サービス概況!AA1</f>
        <v>平成30年度</v>
      </c>
    </row>
    <row r="2" spans="1:223" ht="14.1" customHeight="1">
      <c r="A2" s="846" t="s">
        <v>0</v>
      </c>
      <c r="B2" s="882" t="s">
        <v>643</v>
      </c>
      <c r="C2" s="883"/>
      <c r="D2" s="883"/>
      <c r="E2" s="883"/>
      <c r="F2" s="883"/>
      <c r="G2" s="883"/>
      <c r="H2" s="883"/>
      <c r="I2" s="883"/>
      <c r="J2" s="884"/>
      <c r="K2" s="890" t="s">
        <v>645</v>
      </c>
      <c r="L2" s="891"/>
      <c r="M2" s="891"/>
      <c r="N2" s="892"/>
      <c r="O2" s="893" t="s">
        <v>87</v>
      </c>
      <c r="P2" s="894"/>
      <c r="Q2" s="893" t="s">
        <v>88</v>
      </c>
      <c r="R2" s="894"/>
      <c r="S2" s="893" t="s">
        <v>462</v>
      </c>
      <c r="T2" s="894"/>
      <c r="U2" s="890" t="s">
        <v>646</v>
      </c>
      <c r="V2" s="891"/>
      <c r="W2" s="891"/>
      <c r="X2" s="85" t="s">
        <v>24</v>
      </c>
      <c r="Y2" s="86" t="s">
        <v>647</v>
      </c>
      <c r="Z2" s="71" t="s">
        <v>89</v>
      </c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847"/>
      <c r="B3" s="895" t="s">
        <v>90</v>
      </c>
      <c r="C3" s="887" t="s">
        <v>91</v>
      </c>
      <c r="D3" s="888"/>
      <c r="E3" s="888"/>
      <c r="F3" s="87" t="s">
        <v>92</v>
      </c>
      <c r="G3" s="887" t="s">
        <v>203</v>
      </c>
      <c r="H3" s="889"/>
      <c r="I3" s="887" t="s">
        <v>644</v>
      </c>
      <c r="J3" s="889"/>
      <c r="K3" s="794" t="s">
        <v>156</v>
      </c>
      <c r="L3" s="794" t="s">
        <v>642</v>
      </c>
      <c r="M3" s="88" t="s">
        <v>93</v>
      </c>
      <c r="N3" s="89" t="s">
        <v>94</v>
      </c>
      <c r="O3" s="89" t="s">
        <v>95</v>
      </c>
      <c r="P3" s="89" t="s">
        <v>96</v>
      </c>
      <c r="Q3" s="89" t="s">
        <v>95</v>
      </c>
      <c r="R3" s="89" t="s">
        <v>96</v>
      </c>
      <c r="S3" s="90" t="s">
        <v>95</v>
      </c>
      <c r="T3" s="89" t="s">
        <v>96</v>
      </c>
      <c r="U3" s="153" t="s">
        <v>640</v>
      </c>
      <c r="V3" s="91" t="s">
        <v>97</v>
      </c>
      <c r="W3" s="91" t="s">
        <v>42</v>
      </c>
      <c r="X3" s="793" t="s">
        <v>33</v>
      </c>
      <c r="Y3" s="92" t="s">
        <v>648</v>
      </c>
      <c r="Z3" s="92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869"/>
      <c r="B4" s="869"/>
      <c r="C4" s="202" t="s">
        <v>98</v>
      </c>
      <c r="D4" s="202" t="s">
        <v>99</v>
      </c>
      <c r="E4" s="202" t="s">
        <v>100</v>
      </c>
      <c r="F4" s="202" t="s">
        <v>357</v>
      </c>
      <c r="G4" s="206" t="s">
        <v>101</v>
      </c>
      <c r="H4" s="206" t="s">
        <v>102</v>
      </c>
      <c r="I4" s="206" t="s">
        <v>103</v>
      </c>
      <c r="J4" s="206" t="s">
        <v>104</v>
      </c>
      <c r="K4" s="205" t="s">
        <v>105</v>
      </c>
      <c r="L4" s="205" t="s">
        <v>106</v>
      </c>
      <c r="M4" s="795" t="s">
        <v>107</v>
      </c>
      <c r="N4" s="795" t="s">
        <v>107</v>
      </c>
      <c r="O4" s="205" t="s">
        <v>108</v>
      </c>
      <c r="P4" s="795" t="s">
        <v>107</v>
      </c>
      <c r="Q4" s="236" t="s">
        <v>108</v>
      </c>
      <c r="R4" s="795" t="s">
        <v>107</v>
      </c>
      <c r="S4" s="236" t="s">
        <v>108</v>
      </c>
      <c r="T4" s="795" t="s">
        <v>107</v>
      </c>
      <c r="U4" s="203" t="s">
        <v>641</v>
      </c>
      <c r="V4" s="202" t="s">
        <v>109</v>
      </c>
      <c r="W4" s="202" t="s">
        <v>110</v>
      </c>
      <c r="X4" s="204"/>
      <c r="Y4" s="205" t="s">
        <v>24</v>
      </c>
      <c r="Z4" s="202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21" customHeight="1">
      <c r="A5" s="324" t="s">
        <v>277</v>
      </c>
      <c r="B5" s="325">
        <v>6265</v>
      </c>
      <c r="C5" s="325">
        <v>5077</v>
      </c>
      <c r="D5" s="325">
        <v>1150</v>
      </c>
      <c r="E5" s="325">
        <v>8</v>
      </c>
      <c r="F5" s="325">
        <v>30</v>
      </c>
      <c r="G5" s="325">
        <v>5254</v>
      </c>
      <c r="H5" s="325">
        <v>1011</v>
      </c>
      <c r="I5" s="325">
        <v>5</v>
      </c>
      <c r="J5" s="325">
        <v>0</v>
      </c>
      <c r="K5" s="325">
        <v>2051</v>
      </c>
      <c r="L5" s="325">
        <v>10672</v>
      </c>
      <c r="M5" s="325">
        <v>10</v>
      </c>
      <c r="N5" s="325"/>
      <c r="O5" s="536">
        <v>35</v>
      </c>
      <c r="P5" s="536">
        <v>30</v>
      </c>
      <c r="Q5" s="536">
        <v>28</v>
      </c>
      <c r="R5" s="536">
        <v>20</v>
      </c>
      <c r="S5" s="536">
        <v>34</v>
      </c>
      <c r="T5" s="536">
        <v>10</v>
      </c>
      <c r="U5" s="325">
        <v>173222</v>
      </c>
      <c r="V5" s="325">
        <v>1405</v>
      </c>
      <c r="W5" s="325">
        <v>1497</v>
      </c>
      <c r="X5" s="325">
        <v>176124</v>
      </c>
      <c r="Y5" s="325">
        <v>1425</v>
      </c>
      <c r="Z5" s="577"/>
    </row>
    <row r="6" spans="1:223" ht="21" customHeight="1">
      <c r="A6" s="274" t="s">
        <v>269</v>
      </c>
      <c r="B6" s="270">
        <v>3515</v>
      </c>
      <c r="C6" s="270">
        <v>3153</v>
      </c>
      <c r="D6" s="270">
        <v>362</v>
      </c>
      <c r="E6" s="270">
        <v>0</v>
      </c>
      <c r="F6" s="270">
        <v>0</v>
      </c>
      <c r="G6" s="270">
        <v>2114</v>
      </c>
      <c r="H6" s="270">
        <v>1401</v>
      </c>
      <c r="I6" s="270">
        <v>3</v>
      </c>
      <c r="J6" s="270" t="s">
        <v>148</v>
      </c>
      <c r="K6" s="270">
        <v>15</v>
      </c>
      <c r="L6" s="270">
        <v>52</v>
      </c>
      <c r="M6" s="270">
        <v>10</v>
      </c>
      <c r="N6" s="270"/>
      <c r="O6" s="272" t="s">
        <v>428</v>
      </c>
      <c r="P6" s="270"/>
      <c r="Q6" s="272" t="s">
        <v>428</v>
      </c>
      <c r="R6" s="270"/>
      <c r="S6" s="272" t="s">
        <v>428</v>
      </c>
      <c r="T6" s="270"/>
      <c r="U6" s="270">
        <v>1943</v>
      </c>
      <c r="V6" s="270" t="s">
        <v>148</v>
      </c>
      <c r="W6" s="270">
        <v>15</v>
      </c>
      <c r="X6" s="270">
        <v>1958</v>
      </c>
      <c r="Y6" s="270">
        <v>0</v>
      </c>
      <c r="Z6" s="275"/>
    </row>
    <row r="7" spans="1:223" s="54" customFormat="1" ht="21" customHeight="1">
      <c r="A7" s="274" t="s">
        <v>271</v>
      </c>
      <c r="B7" s="270" t="s">
        <v>265</v>
      </c>
      <c r="C7" s="270" t="s">
        <v>148</v>
      </c>
      <c r="D7" s="270" t="s">
        <v>148</v>
      </c>
      <c r="E7" s="270">
        <v>0</v>
      </c>
      <c r="F7" s="270">
        <v>0</v>
      </c>
      <c r="G7" s="270" t="s">
        <v>148</v>
      </c>
      <c r="H7" s="270" t="s">
        <v>148</v>
      </c>
      <c r="I7" s="270">
        <v>0</v>
      </c>
      <c r="J7" s="270" t="s">
        <v>148</v>
      </c>
      <c r="K7" s="272" t="s">
        <v>407</v>
      </c>
      <c r="L7" s="270"/>
      <c r="M7" s="270"/>
      <c r="N7" s="270"/>
      <c r="O7" s="272" t="s">
        <v>424</v>
      </c>
      <c r="P7" s="270"/>
      <c r="Q7" s="272" t="s">
        <v>424</v>
      </c>
      <c r="R7" s="270"/>
      <c r="S7" s="272" t="s">
        <v>463</v>
      </c>
      <c r="T7" s="270"/>
      <c r="U7" s="270">
        <v>48532</v>
      </c>
      <c r="V7" s="270" t="s">
        <v>553</v>
      </c>
      <c r="W7" s="270" t="s">
        <v>554</v>
      </c>
      <c r="X7" s="270">
        <v>48532</v>
      </c>
      <c r="Y7" s="270" t="s">
        <v>148</v>
      </c>
      <c r="Z7" s="275"/>
    </row>
    <row r="8" spans="1:223" ht="21" customHeight="1">
      <c r="A8" s="274" t="s">
        <v>358</v>
      </c>
      <c r="B8" s="270">
        <v>6605</v>
      </c>
      <c r="C8" s="270">
        <v>6061</v>
      </c>
      <c r="D8" s="270">
        <v>534</v>
      </c>
      <c r="E8" s="270">
        <v>0</v>
      </c>
      <c r="F8" s="270">
        <v>10</v>
      </c>
      <c r="G8" s="270" t="s">
        <v>148</v>
      </c>
      <c r="H8" s="270">
        <v>6605</v>
      </c>
      <c r="I8" s="270">
        <v>0</v>
      </c>
      <c r="J8" s="270">
        <v>18</v>
      </c>
      <c r="K8" s="270">
        <v>22281</v>
      </c>
      <c r="L8" s="270">
        <v>22281</v>
      </c>
      <c r="M8" s="270">
        <v>10</v>
      </c>
      <c r="N8" s="270">
        <v>100</v>
      </c>
      <c r="O8" s="272" t="s">
        <v>407</v>
      </c>
      <c r="P8" s="270"/>
      <c r="Q8" s="272" t="s">
        <v>407</v>
      </c>
      <c r="R8" s="270"/>
      <c r="S8" s="270">
        <v>1249</v>
      </c>
      <c r="T8" s="465" t="s">
        <v>559</v>
      </c>
      <c r="U8" s="270">
        <v>258235</v>
      </c>
      <c r="V8" s="270">
        <v>2687</v>
      </c>
      <c r="W8" s="270">
        <v>1392</v>
      </c>
      <c r="X8" s="270">
        <v>262314</v>
      </c>
      <c r="Y8" s="270">
        <v>1591</v>
      </c>
      <c r="Z8" s="400" t="s">
        <v>467</v>
      </c>
    </row>
    <row r="9" spans="1:223" ht="21" customHeight="1">
      <c r="A9" s="274" t="s">
        <v>359</v>
      </c>
      <c r="B9" s="270">
        <v>1123</v>
      </c>
      <c r="C9" s="270">
        <v>1048</v>
      </c>
      <c r="D9" s="270">
        <v>75</v>
      </c>
      <c r="E9" s="270" t="s">
        <v>148</v>
      </c>
      <c r="F9" s="270" t="s">
        <v>148</v>
      </c>
      <c r="G9" s="270" t="s">
        <v>148</v>
      </c>
      <c r="H9" s="270">
        <v>1123</v>
      </c>
      <c r="I9" s="270">
        <v>0</v>
      </c>
      <c r="J9" s="270">
        <v>9</v>
      </c>
      <c r="K9" s="270">
        <v>115</v>
      </c>
      <c r="L9" s="270">
        <v>355</v>
      </c>
      <c r="M9" s="270">
        <v>10</v>
      </c>
      <c r="N9" s="270">
        <v>100</v>
      </c>
      <c r="O9" s="272" t="s">
        <v>407</v>
      </c>
      <c r="P9" s="270"/>
      <c r="Q9" s="272" t="s">
        <v>407</v>
      </c>
      <c r="R9" s="270"/>
      <c r="S9" s="272" t="s">
        <v>407</v>
      </c>
      <c r="T9" s="270"/>
      <c r="U9" s="270">
        <v>2284</v>
      </c>
      <c r="V9" s="270">
        <v>4</v>
      </c>
      <c r="W9" s="270">
        <v>101</v>
      </c>
      <c r="X9" s="270">
        <v>2389</v>
      </c>
      <c r="Y9" s="270">
        <v>29</v>
      </c>
      <c r="Z9" s="578"/>
    </row>
    <row r="10" spans="1:223" ht="21" customHeight="1">
      <c r="A10" s="324" t="s">
        <v>143</v>
      </c>
      <c r="B10" s="325">
        <v>1778</v>
      </c>
      <c r="C10" s="325">
        <v>1671</v>
      </c>
      <c r="D10" s="325">
        <v>107</v>
      </c>
      <c r="E10" s="325">
        <v>0</v>
      </c>
      <c r="F10" s="325">
        <v>0</v>
      </c>
      <c r="G10" s="325" t="s">
        <v>148</v>
      </c>
      <c r="H10" s="325">
        <v>1778</v>
      </c>
      <c r="I10" s="325">
        <v>0</v>
      </c>
      <c r="J10" s="325">
        <v>2</v>
      </c>
      <c r="K10" s="325">
        <v>293</v>
      </c>
      <c r="L10" s="325">
        <v>810</v>
      </c>
      <c r="M10" s="325">
        <v>10</v>
      </c>
      <c r="N10" s="325">
        <v>100</v>
      </c>
      <c r="O10" s="326" t="s">
        <v>407</v>
      </c>
      <c r="P10" s="325"/>
      <c r="Q10" s="326" t="s">
        <v>407</v>
      </c>
      <c r="R10" s="325"/>
      <c r="S10" s="326" t="s">
        <v>407</v>
      </c>
      <c r="T10" s="325"/>
      <c r="U10" s="325">
        <v>4912</v>
      </c>
      <c r="V10" s="325">
        <v>0</v>
      </c>
      <c r="W10" s="325">
        <v>124</v>
      </c>
      <c r="X10" s="325">
        <v>5036</v>
      </c>
      <c r="Y10" s="325">
        <v>76</v>
      </c>
      <c r="Z10" s="577"/>
    </row>
    <row r="11" spans="1:223" ht="21" customHeight="1">
      <c r="A11" s="274" t="s">
        <v>144</v>
      </c>
      <c r="B11" s="270">
        <v>931</v>
      </c>
      <c r="C11" s="270">
        <v>876</v>
      </c>
      <c r="D11" s="270">
        <v>55</v>
      </c>
      <c r="E11" s="270">
        <v>0</v>
      </c>
      <c r="F11" s="270">
        <v>0</v>
      </c>
      <c r="G11" s="270" t="s">
        <v>148</v>
      </c>
      <c r="H11" s="270">
        <v>931</v>
      </c>
      <c r="I11" s="270">
        <v>0</v>
      </c>
      <c r="J11" s="270">
        <v>8</v>
      </c>
      <c r="K11" s="270">
        <v>228</v>
      </c>
      <c r="L11" s="270">
        <v>1156</v>
      </c>
      <c r="M11" s="270">
        <v>10</v>
      </c>
      <c r="N11" s="270">
        <v>100</v>
      </c>
      <c r="O11" s="272" t="s">
        <v>407</v>
      </c>
      <c r="P11" s="270"/>
      <c r="Q11" s="272" t="s">
        <v>407</v>
      </c>
      <c r="R11" s="270"/>
      <c r="S11" s="272" t="s">
        <v>407</v>
      </c>
      <c r="T11" s="270"/>
      <c r="U11" s="270">
        <v>4697</v>
      </c>
      <c r="V11" s="270">
        <v>23</v>
      </c>
      <c r="W11" s="270">
        <v>175</v>
      </c>
      <c r="X11" s="270">
        <v>4895</v>
      </c>
      <c r="Y11" s="270">
        <v>69</v>
      </c>
      <c r="Z11" s="275"/>
    </row>
    <row r="12" spans="1:223" ht="21" customHeight="1">
      <c r="A12" s="274" t="s">
        <v>147</v>
      </c>
      <c r="B12" s="270">
        <v>2096</v>
      </c>
      <c r="C12" s="270">
        <v>2041</v>
      </c>
      <c r="D12" s="270">
        <v>55</v>
      </c>
      <c r="E12" s="270">
        <v>0</v>
      </c>
      <c r="F12" s="270">
        <v>0</v>
      </c>
      <c r="G12" s="270" t="s">
        <v>148</v>
      </c>
      <c r="H12" s="270">
        <v>2096</v>
      </c>
      <c r="I12" s="270">
        <v>0</v>
      </c>
      <c r="J12" s="270">
        <v>2</v>
      </c>
      <c r="K12" s="270">
        <v>143</v>
      </c>
      <c r="L12" s="270">
        <v>465</v>
      </c>
      <c r="M12" s="270">
        <v>10</v>
      </c>
      <c r="N12" s="270">
        <v>100</v>
      </c>
      <c r="O12" s="272" t="s">
        <v>407</v>
      </c>
      <c r="P12" s="270"/>
      <c r="Q12" s="272" t="s">
        <v>407</v>
      </c>
      <c r="R12" s="270"/>
      <c r="S12" s="272" t="s">
        <v>407</v>
      </c>
      <c r="T12" s="270"/>
      <c r="U12" s="270">
        <v>2205</v>
      </c>
      <c r="V12" s="270">
        <v>38</v>
      </c>
      <c r="W12" s="270">
        <v>88</v>
      </c>
      <c r="X12" s="270">
        <v>2331</v>
      </c>
      <c r="Y12" s="270">
        <v>32</v>
      </c>
      <c r="Z12" s="275"/>
    </row>
    <row r="13" spans="1:223" ht="21" customHeight="1">
      <c r="A13" s="274" t="s">
        <v>223</v>
      </c>
      <c r="B13" s="271">
        <v>1056</v>
      </c>
      <c r="C13" s="271">
        <v>1038</v>
      </c>
      <c r="D13" s="271">
        <v>18</v>
      </c>
      <c r="E13" s="271">
        <v>0</v>
      </c>
      <c r="F13" s="271">
        <v>0</v>
      </c>
      <c r="G13" s="270">
        <v>0</v>
      </c>
      <c r="H13" s="271">
        <v>1056</v>
      </c>
      <c r="I13" s="271">
        <v>0</v>
      </c>
      <c r="J13" s="271">
        <v>9</v>
      </c>
      <c r="K13" s="271">
        <v>148</v>
      </c>
      <c r="L13" s="271">
        <v>1877</v>
      </c>
      <c r="M13" s="271">
        <v>10</v>
      </c>
      <c r="N13" s="271">
        <v>100</v>
      </c>
      <c r="O13" s="399" t="s">
        <v>407</v>
      </c>
      <c r="P13" s="270"/>
      <c r="Q13" s="399" t="s">
        <v>407</v>
      </c>
      <c r="R13" s="270"/>
      <c r="S13" s="399" t="s">
        <v>407</v>
      </c>
      <c r="T13" s="270"/>
      <c r="U13" s="271">
        <v>2237</v>
      </c>
      <c r="V13" s="271">
        <v>1</v>
      </c>
      <c r="W13" s="271">
        <v>37</v>
      </c>
      <c r="X13" s="271">
        <v>2275</v>
      </c>
      <c r="Y13" s="271">
        <v>29</v>
      </c>
      <c r="Z13" s="579"/>
    </row>
    <row r="14" spans="1:223" ht="21" customHeight="1">
      <c r="A14" s="274" t="s">
        <v>145</v>
      </c>
      <c r="B14" s="270">
        <v>7771</v>
      </c>
      <c r="C14" s="270">
        <v>6724</v>
      </c>
      <c r="D14" s="270">
        <v>1031</v>
      </c>
      <c r="E14" s="270">
        <v>11</v>
      </c>
      <c r="F14" s="270">
        <v>5</v>
      </c>
      <c r="G14" s="270">
        <v>7512</v>
      </c>
      <c r="H14" s="270">
        <v>259</v>
      </c>
      <c r="I14" s="270">
        <v>0</v>
      </c>
      <c r="J14" s="270">
        <v>18</v>
      </c>
      <c r="K14" s="270">
        <v>987</v>
      </c>
      <c r="L14" s="270">
        <v>7788</v>
      </c>
      <c r="M14" s="270">
        <v>10</v>
      </c>
      <c r="N14" s="270">
        <v>50</v>
      </c>
      <c r="O14" s="399" t="s">
        <v>407</v>
      </c>
      <c r="P14" s="270"/>
      <c r="Q14" s="399" t="s">
        <v>407</v>
      </c>
      <c r="R14" s="270"/>
      <c r="S14" s="271">
        <v>217</v>
      </c>
      <c r="T14" s="270">
        <v>10</v>
      </c>
      <c r="U14" s="270">
        <v>9445</v>
      </c>
      <c r="V14" s="270">
        <v>34</v>
      </c>
      <c r="W14" s="270">
        <v>635</v>
      </c>
      <c r="X14" s="270">
        <v>10114</v>
      </c>
      <c r="Y14" s="270">
        <v>507</v>
      </c>
      <c r="Z14" s="275"/>
    </row>
    <row r="15" spans="1:223" ht="21" customHeight="1">
      <c r="A15" s="324" t="s">
        <v>316</v>
      </c>
      <c r="B15" s="325">
        <v>2128</v>
      </c>
      <c r="C15" s="325">
        <v>1655</v>
      </c>
      <c r="D15" s="325">
        <v>473</v>
      </c>
      <c r="E15" s="325">
        <v>0</v>
      </c>
      <c r="F15" s="325">
        <v>0</v>
      </c>
      <c r="G15" s="325">
        <v>2009</v>
      </c>
      <c r="H15" s="325">
        <v>119</v>
      </c>
      <c r="I15" s="325">
        <v>0</v>
      </c>
      <c r="J15" s="325">
        <v>0</v>
      </c>
      <c r="K15" s="325">
        <v>126</v>
      </c>
      <c r="L15" s="325">
        <v>392</v>
      </c>
      <c r="M15" s="325">
        <v>10</v>
      </c>
      <c r="N15" s="325">
        <v>50</v>
      </c>
      <c r="O15" s="384" t="s">
        <v>407</v>
      </c>
      <c r="P15" s="325"/>
      <c r="Q15" s="384" t="s">
        <v>407</v>
      </c>
      <c r="R15" s="325"/>
      <c r="S15" s="384" t="s">
        <v>407</v>
      </c>
      <c r="T15" s="325"/>
      <c r="U15" s="325">
        <v>2263</v>
      </c>
      <c r="V15" s="325">
        <v>4</v>
      </c>
      <c r="W15" s="325">
        <v>39</v>
      </c>
      <c r="X15" s="325">
        <v>2306</v>
      </c>
      <c r="Y15" s="325">
        <v>93</v>
      </c>
      <c r="Z15" s="327"/>
    </row>
    <row r="16" spans="1:223" ht="21" customHeight="1">
      <c r="A16" s="274" t="s">
        <v>317</v>
      </c>
      <c r="B16" s="270">
        <v>5662</v>
      </c>
      <c r="C16" s="270">
        <v>5568</v>
      </c>
      <c r="D16" s="270">
        <v>94</v>
      </c>
      <c r="E16" s="270">
        <v>0</v>
      </c>
      <c r="F16" s="270">
        <v>0</v>
      </c>
      <c r="G16" s="270">
        <v>1834</v>
      </c>
      <c r="H16" s="270">
        <v>3828</v>
      </c>
      <c r="I16" s="270">
        <v>0</v>
      </c>
      <c r="J16" s="270">
        <v>22</v>
      </c>
      <c r="K16" s="270">
        <v>643</v>
      </c>
      <c r="L16" s="270">
        <v>9659</v>
      </c>
      <c r="M16" s="270">
        <v>10</v>
      </c>
      <c r="N16" s="270" t="s">
        <v>148</v>
      </c>
      <c r="O16" s="271" t="s">
        <v>148</v>
      </c>
      <c r="P16" s="270">
        <v>10</v>
      </c>
      <c r="Q16" s="271" t="s">
        <v>148</v>
      </c>
      <c r="R16" s="270">
        <v>10</v>
      </c>
      <c r="S16" s="399" t="s">
        <v>428</v>
      </c>
      <c r="T16" s="270"/>
      <c r="U16" s="270">
        <v>40119</v>
      </c>
      <c r="V16" s="270">
        <v>318</v>
      </c>
      <c r="W16" s="270">
        <v>823</v>
      </c>
      <c r="X16" s="270">
        <v>41260</v>
      </c>
      <c r="Y16" s="270">
        <v>433</v>
      </c>
      <c r="Z16" s="275"/>
    </row>
    <row r="17" spans="1:26" ht="21" customHeight="1">
      <c r="A17" s="274" t="s">
        <v>235</v>
      </c>
      <c r="B17" s="270">
        <v>614</v>
      </c>
      <c r="C17" s="270">
        <v>322</v>
      </c>
      <c r="D17" s="270">
        <v>292</v>
      </c>
      <c r="E17" s="270">
        <v>0</v>
      </c>
      <c r="F17" s="270">
        <v>0</v>
      </c>
      <c r="G17" s="270">
        <v>340</v>
      </c>
      <c r="H17" s="270">
        <v>274</v>
      </c>
      <c r="I17" s="270">
        <v>0</v>
      </c>
      <c r="J17" s="270">
        <v>9</v>
      </c>
      <c r="K17" s="270">
        <v>94</v>
      </c>
      <c r="L17" s="270">
        <v>521</v>
      </c>
      <c r="M17" s="270">
        <v>10</v>
      </c>
      <c r="N17" s="270" t="s">
        <v>148</v>
      </c>
      <c r="O17" s="399" t="s">
        <v>428</v>
      </c>
      <c r="P17" s="270"/>
      <c r="Q17" s="399" t="s">
        <v>428</v>
      </c>
      <c r="R17" s="270"/>
      <c r="S17" s="399" t="s">
        <v>428</v>
      </c>
      <c r="T17" s="270"/>
      <c r="U17" s="270">
        <v>7410</v>
      </c>
      <c r="V17" s="270">
        <v>47</v>
      </c>
      <c r="W17" s="270">
        <v>102</v>
      </c>
      <c r="X17" s="270">
        <v>7559</v>
      </c>
      <c r="Y17" s="270">
        <v>130</v>
      </c>
      <c r="Z17" s="275"/>
    </row>
    <row r="18" spans="1:26" ht="21" customHeight="1">
      <c r="A18" s="274" t="s">
        <v>318</v>
      </c>
      <c r="B18" s="270">
        <v>2672</v>
      </c>
      <c r="C18" s="270">
        <v>1197</v>
      </c>
      <c r="D18" s="270">
        <v>1475</v>
      </c>
      <c r="E18" s="270">
        <v>0</v>
      </c>
      <c r="F18" s="270">
        <v>0</v>
      </c>
      <c r="G18" s="270">
        <v>2465</v>
      </c>
      <c r="H18" s="270">
        <v>207</v>
      </c>
      <c r="I18" s="270">
        <v>0</v>
      </c>
      <c r="J18" s="270">
        <v>9</v>
      </c>
      <c r="K18" s="270">
        <v>165</v>
      </c>
      <c r="L18" s="270">
        <v>4903</v>
      </c>
      <c r="M18" s="270">
        <v>10</v>
      </c>
      <c r="N18" s="270">
        <v>0</v>
      </c>
      <c r="O18" s="399" t="s">
        <v>428</v>
      </c>
      <c r="P18" s="270"/>
      <c r="Q18" s="399" t="s">
        <v>428</v>
      </c>
      <c r="R18" s="270"/>
      <c r="S18" s="399" t="s">
        <v>428</v>
      </c>
      <c r="T18" s="270"/>
      <c r="U18" s="270">
        <v>10032</v>
      </c>
      <c r="V18" s="270">
        <v>52</v>
      </c>
      <c r="W18" s="270">
        <v>137</v>
      </c>
      <c r="X18" s="270">
        <v>10221</v>
      </c>
      <c r="Y18" s="270">
        <v>143</v>
      </c>
      <c r="Z18" s="275"/>
    </row>
    <row r="19" spans="1:26" ht="21" customHeight="1">
      <c r="A19" s="356" t="s">
        <v>234</v>
      </c>
      <c r="B19" s="357">
        <v>1199</v>
      </c>
      <c r="C19" s="357">
        <v>1183</v>
      </c>
      <c r="D19" s="357">
        <v>16</v>
      </c>
      <c r="E19" s="357">
        <v>0</v>
      </c>
      <c r="F19" s="357">
        <v>0</v>
      </c>
      <c r="G19" s="357">
        <v>1172</v>
      </c>
      <c r="H19" s="357">
        <v>27</v>
      </c>
      <c r="I19" s="357">
        <v>0</v>
      </c>
      <c r="J19" s="357">
        <v>0</v>
      </c>
      <c r="K19" s="357">
        <v>348</v>
      </c>
      <c r="L19" s="357">
        <v>1278</v>
      </c>
      <c r="M19" s="357">
        <v>10</v>
      </c>
      <c r="N19" s="357" t="s">
        <v>148</v>
      </c>
      <c r="O19" s="479" t="s">
        <v>428</v>
      </c>
      <c r="P19" s="357" t="s">
        <v>148</v>
      </c>
      <c r="Q19" s="479" t="s">
        <v>428</v>
      </c>
      <c r="R19" s="357" t="s">
        <v>148</v>
      </c>
      <c r="S19" s="479" t="s">
        <v>428</v>
      </c>
      <c r="T19" s="357">
        <v>0</v>
      </c>
      <c r="U19" s="357">
        <v>9597</v>
      </c>
      <c r="V19" s="357">
        <v>62</v>
      </c>
      <c r="W19" s="357">
        <v>261</v>
      </c>
      <c r="X19" s="357">
        <v>9920</v>
      </c>
      <c r="Y19" s="357">
        <v>101</v>
      </c>
      <c r="Z19" s="413"/>
    </row>
    <row r="20" spans="1:26" ht="21" customHeight="1">
      <c r="A20" s="324" t="s">
        <v>319</v>
      </c>
      <c r="B20" s="382">
        <v>11803</v>
      </c>
      <c r="C20" s="382">
        <v>10813</v>
      </c>
      <c r="D20" s="382">
        <v>990</v>
      </c>
      <c r="E20" s="382">
        <v>0</v>
      </c>
      <c r="F20" s="382">
        <v>0</v>
      </c>
      <c r="G20" s="382">
        <v>7243</v>
      </c>
      <c r="H20" s="382">
        <v>4560</v>
      </c>
      <c r="I20" s="382">
        <v>0</v>
      </c>
      <c r="J20" s="382">
        <v>27</v>
      </c>
      <c r="K20" s="382">
        <v>1719</v>
      </c>
      <c r="L20" s="382">
        <v>6232</v>
      </c>
      <c r="M20" s="382">
        <v>6232</v>
      </c>
      <c r="N20" s="382">
        <v>0</v>
      </c>
      <c r="O20" s="382">
        <v>0</v>
      </c>
      <c r="P20" s="383">
        <v>0</v>
      </c>
      <c r="Q20" s="646">
        <v>0</v>
      </c>
      <c r="R20" s="383">
        <v>0</v>
      </c>
      <c r="S20" s="646">
        <v>0</v>
      </c>
      <c r="T20" s="383">
        <v>0</v>
      </c>
      <c r="U20" s="382">
        <v>35373</v>
      </c>
      <c r="V20" s="382">
        <v>412</v>
      </c>
      <c r="W20" s="382">
        <v>387</v>
      </c>
      <c r="X20" s="382">
        <v>36172</v>
      </c>
      <c r="Y20" s="382">
        <v>1087</v>
      </c>
      <c r="Z20" s="385"/>
    </row>
    <row r="21" spans="1:26" ht="21" customHeight="1">
      <c r="A21" s="274" t="s">
        <v>209</v>
      </c>
      <c r="B21" s="270">
        <v>2318</v>
      </c>
      <c r="C21" s="270">
        <v>1459</v>
      </c>
      <c r="D21" s="270">
        <v>859</v>
      </c>
      <c r="E21" s="270">
        <v>0</v>
      </c>
      <c r="F21" s="270">
        <v>0</v>
      </c>
      <c r="G21" s="270">
        <v>1547</v>
      </c>
      <c r="H21" s="270">
        <v>771</v>
      </c>
      <c r="I21" s="270">
        <v>0</v>
      </c>
      <c r="J21" s="270">
        <v>9</v>
      </c>
      <c r="K21" s="270">
        <v>99</v>
      </c>
      <c r="L21" s="270">
        <v>530</v>
      </c>
      <c r="M21" s="270">
        <v>10</v>
      </c>
      <c r="N21" s="272" t="s">
        <v>407</v>
      </c>
      <c r="O21" s="399" t="s">
        <v>407</v>
      </c>
      <c r="P21" s="270"/>
      <c r="Q21" s="399" t="s">
        <v>407</v>
      </c>
      <c r="R21" s="270"/>
      <c r="S21" s="399" t="s">
        <v>407</v>
      </c>
      <c r="T21" s="270"/>
      <c r="U21" s="270">
        <v>5857</v>
      </c>
      <c r="V21" s="270">
        <v>2</v>
      </c>
      <c r="W21" s="270">
        <v>29</v>
      </c>
      <c r="X21" s="270">
        <v>5888</v>
      </c>
      <c r="Y21" s="270">
        <v>190</v>
      </c>
      <c r="Z21" s="275"/>
    </row>
    <row r="22" spans="1:26" ht="21" customHeight="1">
      <c r="A22" s="274" t="s">
        <v>211</v>
      </c>
      <c r="B22" s="270">
        <v>2141</v>
      </c>
      <c r="C22" s="270">
        <v>1882</v>
      </c>
      <c r="D22" s="270">
        <v>259</v>
      </c>
      <c r="E22" s="270">
        <v>0</v>
      </c>
      <c r="F22" s="270">
        <v>0</v>
      </c>
      <c r="G22" s="270">
        <v>2140</v>
      </c>
      <c r="H22" s="270">
        <v>1</v>
      </c>
      <c r="I22" s="270">
        <v>0</v>
      </c>
      <c r="J22" s="270">
        <v>10</v>
      </c>
      <c r="K22" s="270">
        <v>1172</v>
      </c>
      <c r="L22" s="270">
        <v>1172</v>
      </c>
      <c r="M22" s="270">
        <v>10</v>
      </c>
      <c r="N22" s="270" t="s">
        <v>148</v>
      </c>
      <c r="O22" s="270" t="s">
        <v>148</v>
      </c>
      <c r="P22" s="270" t="s">
        <v>148</v>
      </c>
      <c r="Q22" s="270" t="s">
        <v>148</v>
      </c>
      <c r="R22" s="270" t="s">
        <v>148</v>
      </c>
      <c r="S22" s="270" t="s">
        <v>148</v>
      </c>
      <c r="T22" s="270" t="s">
        <v>148</v>
      </c>
      <c r="U22" s="270">
        <v>12595</v>
      </c>
      <c r="V22" s="270">
        <v>100</v>
      </c>
      <c r="W22" s="270">
        <v>82</v>
      </c>
      <c r="X22" s="270">
        <v>12777</v>
      </c>
      <c r="Y22" s="270">
        <v>483</v>
      </c>
      <c r="Z22" s="275"/>
    </row>
    <row r="23" spans="1:26" ht="21" customHeight="1">
      <c r="A23" s="274" t="s">
        <v>476</v>
      </c>
      <c r="B23" s="270">
        <v>2296</v>
      </c>
      <c r="C23" s="270">
        <v>1650</v>
      </c>
      <c r="D23" s="270">
        <v>646</v>
      </c>
      <c r="E23" s="270">
        <v>0</v>
      </c>
      <c r="F23" s="270">
        <v>0</v>
      </c>
      <c r="G23" s="270">
        <v>712</v>
      </c>
      <c r="H23" s="270">
        <v>1584</v>
      </c>
      <c r="I23" s="270">
        <v>0</v>
      </c>
      <c r="J23" s="270">
        <v>8</v>
      </c>
      <c r="K23" s="270">
        <v>234</v>
      </c>
      <c r="L23" s="270">
        <v>734</v>
      </c>
      <c r="M23" s="270">
        <v>10</v>
      </c>
      <c r="N23" s="272" t="s">
        <v>428</v>
      </c>
      <c r="O23" s="272" t="s">
        <v>428</v>
      </c>
      <c r="P23" s="272"/>
      <c r="Q23" s="272" t="s">
        <v>428</v>
      </c>
      <c r="R23" s="272"/>
      <c r="S23" s="272" t="s">
        <v>428</v>
      </c>
      <c r="T23" s="272"/>
      <c r="U23" s="270">
        <v>7763</v>
      </c>
      <c r="V23" s="270">
        <v>28</v>
      </c>
      <c r="W23" s="270">
        <v>62</v>
      </c>
      <c r="X23" s="270">
        <v>7853</v>
      </c>
      <c r="Y23" s="270">
        <v>165</v>
      </c>
      <c r="Z23" s="275"/>
    </row>
    <row r="24" spans="1:26" ht="21" customHeight="1">
      <c r="A24" s="274" t="s">
        <v>475</v>
      </c>
      <c r="B24" s="270">
        <v>4890</v>
      </c>
      <c r="C24" s="270">
        <v>4890</v>
      </c>
      <c r="D24" s="270">
        <v>0</v>
      </c>
      <c r="E24" s="270">
        <v>0</v>
      </c>
      <c r="F24" s="270">
        <v>0</v>
      </c>
      <c r="G24" s="270">
        <v>4888</v>
      </c>
      <c r="H24" s="270">
        <v>2</v>
      </c>
      <c r="I24" s="270">
        <v>0</v>
      </c>
      <c r="J24" s="270">
        <v>21</v>
      </c>
      <c r="K24" s="270">
        <v>207</v>
      </c>
      <c r="L24" s="270">
        <v>1077</v>
      </c>
      <c r="M24" s="270">
        <v>10</v>
      </c>
      <c r="N24" s="272" t="s">
        <v>428</v>
      </c>
      <c r="O24" s="272" t="s">
        <v>428</v>
      </c>
      <c r="P24" s="272"/>
      <c r="Q24" s="272" t="s">
        <v>428</v>
      </c>
      <c r="R24" s="272"/>
      <c r="S24" s="272" t="s">
        <v>428</v>
      </c>
      <c r="T24" s="272"/>
      <c r="U24" s="270">
        <v>208</v>
      </c>
      <c r="V24" s="270">
        <v>28</v>
      </c>
      <c r="W24" s="270">
        <v>0</v>
      </c>
      <c r="X24" s="270">
        <v>236</v>
      </c>
      <c r="Y24" s="270">
        <v>0</v>
      </c>
      <c r="Z24" s="507"/>
    </row>
    <row r="25" spans="1:26" ht="21" customHeight="1">
      <c r="A25" s="356" t="s">
        <v>212</v>
      </c>
      <c r="B25" s="357">
        <f>SUM(C25:F25)</f>
        <v>0</v>
      </c>
      <c r="C25" s="357" t="s">
        <v>148</v>
      </c>
      <c r="D25" s="357" t="s">
        <v>148</v>
      </c>
      <c r="E25" s="357" t="s">
        <v>148</v>
      </c>
      <c r="F25" s="357" t="s">
        <v>148</v>
      </c>
      <c r="G25" s="357">
        <v>10459</v>
      </c>
      <c r="H25" s="357">
        <v>242</v>
      </c>
      <c r="I25" s="357">
        <v>0</v>
      </c>
      <c r="J25" s="357">
        <v>21</v>
      </c>
      <c r="K25" s="357">
        <v>733</v>
      </c>
      <c r="L25" s="357">
        <v>2300</v>
      </c>
      <c r="M25" s="357">
        <v>10</v>
      </c>
      <c r="N25" s="357">
        <v>50</v>
      </c>
      <c r="O25" s="357" t="s">
        <v>148</v>
      </c>
      <c r="P25" s="359">
        <v>10</v>
      </c>
      <c r="Q25" s="357" t="s">
        <v>148</v>
      </c>
      <c r="R25" s="359">
        <v>10</v>
      </c>
      <c r="S25" s="357" t="s">
        <v>148</v>
      </c>
      <c r="T25" s="359">
        <v>10</v>
      </c>
      <c r="U25" s="357">
        <v>9816</v>
      </c>
      <c r="V25" s="357">
        <v>229</v>
      </c>
      <c r="W25" s="357">
        <v>382</v>
      </c>
      <c r="X25" s="357">
        <f>SUM(U25:W25)</f>
        <v>10427</v>
      </c>
      <c r="Y25" s="357">
        <v>1321</v>
      </c>
      <c r="Z25" s="560"/>
    </row>
    <row r="26" spans="1:26" ht="21" customHeight="1">
      <c r="A26" s="324" t="s">
        <v>213</v>
      </c>
      <c r="B26" s="382">
        <v>5784</v>
      </c>
      <c r="C26" s="382">
        <v>5111</v>
      </c>
      <c r="D26" s="382">
        <v>664</v>
      </c>
      <c r="E26" s="382">
        <v>9</v>
      </c>
      <c r="F26" s="382">
        <v>0</v>
      </c>
      <c r="G26" s="382">
        <v>4062</v>
      </c>
      <c r="H26" s="382">
        <v>1722</v>
      </c>
      <c r="I26" s="382">
        <v>0</v>
      </c>
      <c r="J26" s="382">
        <v>13</v>
      </c>
      <c r="K26" s="382">
        <v>985</v>
      </c>
      <c r="L26" s="382">
        <v>4467</v>
      </c>
      <c r="M26" s="382">
        <v>10</v>
      </c>
      <c r="N26" s="382">
        <v>50</v>
      </c>
      <c r="O26" s="384" t="s">
        <v>407</v>
      </c>
      <c r="P26" s="325"/>
      <c r="Q26" s="384" t="s">
        <v>407</v>
      </c>
      <c r="R26" s="325"/>
      <c r="S26" s="384" t="s">
        <v>407</v>
      </c>
      <c r="T26" s="325"/>
      <c r="U26" s="382">
        <v>4997</v>
      </c>
      <c r="V26" s="382">
        <v>91</v>
      </c>
      <c r="W26" s="382">
        <v>1024</v>
      </c>
      <c r="X26" s="382">
        <v>6112</v>
      </c>
      <c r="Y26" s="382">
        <v>574</v>
      </c>
      <c r="Z26" s="580"/>
    </row>
    <row r="27" spans="1:26" ht="21" customHeight="1">
      <c r="A27" s="274" t="s">
        <v>214</v>
      </c>
      <c r="B27" s="270">
        <v>5254</v>
      </c>
      <c r="C27" s="270">
        <v>5215</v>
      </c>
      <c r="D27" s="270">
        <v>39</v>
      </c>
      <c r="E27" s="270">
        <v>0</v>
      </c>
      <c r="F27" s="270">
        <v>0</v>
      </c>
      <c r="G27" s="270">
        <v>5110</v>
      </c>
      <c r="H27" s="270">
        <v>144</v>
      </c>
      <c r="I27" s="270">
        <v>0</v>
      </c>
      <c r="J27" s="270">
        <v>18</v>
      </c>
      <c r="K27" s="270">
        <v>573</v>
      </c>
      <c r="L27" s="270">
        <v>1734</v>
      </c>
      <c r="M27" s="270">
        <v>10</v>
      </c>
      <c r="N27" s="270">
        <v>50</v>
      </c>
      <c r="O27" s="399" t="s">
        <v>428</v>
      </c>
      <c r="P27" s="270"/>
      <c r="Q27" s="399" t="s">
        <v>428</v>
      </c>
      <c r="R27" s="270"/>
      <c r="S27" s="399" t="s">
        <v>428</v>
      </c>
      <c r="T27" s="270"/>
      <c r="U27" s="270">
        <v>2017</v>
      </c>
      <c r="V27" s="270">
        <v>642</v>
      </c>
      <c r="W27" s="270">
        <v>342</v>
      </c>
      <c r="X27" s="270">
        <v>3001</v>
      </c>
      <c r="Y27" s="270">
        <v>666</v>
      </c>
      <c r="Z27" s="581"/>
    </row>
    <row r="28" spans="1:26" ht="21" customHeight="1">
      <c r="A28" s="274" t="s">
        <v>215</v>
      </c>
      <c r="B28" s="270">
        <v>406</v>
      </c>
      <c r="C28" s="270">
        <v>366</v>
      </c>
      <c r="D28" s="270">
        <v>40</v>
      </c>
      <c r="E28" s="270">
        <v>0</v>
      </c>
      <c r="F28" s="270">
        <v>0</v>
      </c>
      <c r="G28" s="270">
        <v>158</v>
      </c>
      <c r="H28" s="270">
        <v>248</v>
      </c>
      <c r="I28" s="270">
        <v>0</v>
      </c>
      <c r="J28" s="270">
        <v>5</v>
      </c>
      <c r="K28" s="270">
        <v>11</v>
      </c>
      <c r="L28" s="270">
        <v>31</v>
      </c>
      <c r="M28" s="270">
        <v>10</v>
      </c>
      <c r="N28" s="270">
        <v>50</v>
      </c>
      <c r="O28" s="399" t="s">
        <v>428</v>
      </c>
      <c r="P28" s="270"/>
      <c r="Q28" s="399" t="s">
        <v>428</v>
      </c>
      <c r="R28" s="270"/>
      <c r="S28" s="399" t="s">
        <v>428</v>
      </c>
      <c r="T28" s="270"/>
      <c r="U28" s="270">
        <v>659</v>
      </c>
      <c r="V28" s="270">
        <v>5</v>
      </c>
      <c r="W28" s="270">
        <v>37</v>
      </c>
      <c r="X28" s="270">
        <v>701</v>
      </c>
      <c r="Y28" s="270">
        <v>38</v>
      </c>
      <c r="Z28" s="275"/>
    </row>
    <row r="29" spans="1:26" ht="21" customHeight="1">
      <c r="A29" s="274" t="s">
        <v>216</v>
      </c>
      <c r="B29" s="270">
        <v>2872</v>
      </c>
      <c r="C29" s="270">
        <v>2851</v>
      </c>
      <c r="D29" s="270">
        <v>21</v>
      </c>
      <c r="E29" s="270">
        <v>0</v>
      </c>
      <c r="F29" s="270">
        <v>0</v>
      </c>
      <c r="G29" s="270">
        <v>2840</v>
      </c>
      <c r="H29" s="270">
        <v>32</v>
      </c>
      <c r="I29" s="270">
        <v>0</v>
      </c>
      <c r="J29" s="270">
        <v>0</v>
      </c>
      <c r="K29" s="270">
        <v>490</v>
      </c>
      <c r="L29" s="270">
        <v>2399</v>
      </c>
      <c r="M29" s="270">
        <v>10</v>
      </c>
      <c r="N29" s="398" t="s">
        <v>583</v>
      </c>
      <c r="O29" s="399" t="s">
        <v>428</v>
      </c>
      <c r="P29" s="270"/>
      <c r="Q29" s="399" t="s">
        <v>428</v>
      </c>
      <c r="R29" s="270"/>
      <c r="S29" s="399" t="s">
        <v>428</v>
      </c>
      <c r="T29" s="270"/>
      <c r="U29" s="270">
        <v>10559</v>
      </c>
      <c r="V29" s="270">
        <v>317</v>
      </c>
      <c r="W29" s="270">
        <v>382</v>
      </c>
      <c r="X29" s="270">
        <v>11258</v>
      </c>
      <c r="Y29" s="270">
        <v>663</v>
      </c>
      <c r="Z29" s="400"/>
    </row>
    <row r="30" spans="1:26" ht="21" customHeight="1">
      <c r="A30" s="356" t="s">
        <v>217</v>
      </c>
      <c r="B30" s="357">
        <v>2288</v>
      </c>
      <c r="C30" s="357">
        <v>1422</v>
      </c>
      <c r="D30" s="357">
        <v>863</v>
      </c>
      <c r="E30" s="357">
        <v>0</v>
      </c>
      <c r="F30" s="357">
        <v>3</v>
      </c>
      <c r="G30" s="357">
        <v>2093</v>
      </c>
      <c r="H30" s="357">
        <v>195</v>
      </c>
      <c r="I30" s="357">
        <v>0</v>
      </c>
      <c r="J30" s="357">
        <v>0</v>
      </c>
      <c r="K30" s="357">
        <v>423</v>
      </c>
      <c r="L30" s="357">
        <v>3166</v>
      </c>
      <c r="M30" s="357">
        <v>10</v>
      </c>
      <c r="N30" s="358" t="s">
        <v>407</v>
      </c>
      <c r="O30" s="399" t="s">
        <v>428</v>
      </c>
      <c r="P30" s="270"/>
      <c r="Q30" s="399" t="s">
        <v>428</v>
      </c>
      <c r="R30" s="270"/>
      <c r="S30" s="399" t="s">
        <v>428</v>
      </c>
      <c r="T30" s="270"/>
      <c r="U30" s="357">
        <v>7207</v>
      </c>
      <c r="V30" s="357">
        <v>271</v>
      </c>
      <c r="W30" s="357">
        <v>353</v>
      </c>
      <c r="X30" s="357">
        <v>7831</v>
      </c>
      <c r="Y30" s="357">
        <v>315</v>
      </c>
      <c r="Z30" s="582"/>
    </row>
    <row r="31" spans="1:26" ht="21" customHeight="1">
      <c r="A31" s="324" t="s">
        <v>218</v>
      </c>
      <c r="B31" s="325">
        <v>1624</v>
      </c>
      <c r="C31" s="325">
        <v>1624</v>
      </c>
      <c r="D31" s="325">
        <v>0</v>
      </c>
      <c r="E31" s="325">
        <v>0</v>
      </c>
      <c r="F31" s="325">
        <v>0</v>
      </c>
      <c r="G31" s="325">
        <v>1259</v>
      </c>
      <c r="H31" s="325">
        <v>365</v>
      </c>
      <c r="I31" s="325">
        <v>0</v>
      </c>
      <c r="J31" s="325">
        <v>2</v>
      </c>
      <c r="K31" s="325">
        <v>1014</v>
      </c>
      <c r="L31" s="325">
        <v>3361</v>
      </c>
      <c r="M31" s="325">
        <v>10</v>
      </c>
      <c r="N31" s="325">
        <v>50</v>
      </c>
      <c r="O31" s="326" t="s">
        <v>407</v>
      </c>
      <c r="P31" s="326"/>
      <c r="Q31" s="326" t="s">
        <v>407</v>
      </c>
      <c r="R31" s="326"/>
      <c r="S31" s="326" t="s">
        <v>407</v>
      </c>
      <c r="T31" s="326"/>
      <c r="U31" s="325">
        <v>5044</v>
      </c>
      <c r="V31" s="325">
        <v>172</v>
      </c>
      <c r="W31" s="325">
        <v>636</v>
      </c>
      <c r="X31" s="325">
        <v>5852</v>
      </c>
      <c r="Y31" s="325">
        <v>150</v>
      </c>
      <c r="Z31" s="327"/>
    </row>
    <row r="32" spans="1:26" ht="21" customHeight="1">
      <c r="A32" s="274" t="s">
        <v>320</v>
      </c>
      <c r="B32" s="270">
        <v>554</v>
      </c>
      <c r="C32" s="270">
        <v>391</v>
      </c>
      <c r="D32" s="270">
        <v>159</v>
      </c>
      <c r="E32" s="270">
        <v>2</v>
      </c>
      <c r="F32" s="270">
        <v>2</v>
      </c>
      <c r="G32" s="270">
        <v>523</v>
      </c>
      <c r="H32" s="270">
        <v>31</v>
      </c>
      <c r="I32" s="270">
        <v>0</v>
      </c>
      <c r="J32" s="270">
        <v>2</v>
      </c>
      <c r="K32" s="270">
        <v>248</v>
      </c>
      <c r="L32" s="270">
        <v>1471</v>
      </c>
      <c r="M32" s="270">
        <v>10</v>
      </c>
      <c r="N32" s="270">
        <v>50</v>
      </c>
      <c r="O32" s="272" t="s">
        <v>407</v>
      </c>
      <c r="P32" s="272"/>
      <c r="Q32" s="272" t="s">
        <v>407</v>
      </c>
      <c r="R32" s="272"/>
      <c r="S32" s="272" t="s">
        <v>407</v>
      </c>
      <c r="T32" s="272"/>
      <c r="U32" s="270">
        <v>1127</v>
      </c>
      <c r="V32" s="270">
        <v>27</v>
      </c>
      <c r="W32" s="270">
        <v>427</v>
      </c>
      <c r="X32" s="270">
        <v>1581</v>
      </c>
      <c r="Y32" s="270">
        <v>149</v>
      </c>
      <c r="Z32" s="578"/>
    </row>
    <row r="33" spans="1:26" ht="21" customHeight="1">
      <c r="A33" s="274" t="s">
        <v>219</v>
      </c>
      <c r="B33" s="270">
        <v>2007</v>
      </c>
      <c r="C33" s="270">
        <v>1788</v>
      </c>
      <c r="D33" s="270">
        <v>219</v>
      </c>
      <c r="E33" s="270">
        <v>0</v>
      </c>
      <c r="F33" s="270">
        <v>0</v>
      </c>
      <c r="G33" s="270">
        <v>1272</v>
      </c>
      <c r="H33" s="270">
        <v>15</v>
      </c>
      <c r="I33" s="270">
        <v>0</v>
      </c>
      <c r="J33" s="270">
        <v>3</v>
      </c>
      <c r="K33" s="270">
        <v>320</v>
      </c>
      <c r="L33" s="270">
        <v>1017</v>
      </c>
      <c r="M33" s="270">
        <v>10</v>
      </c>
      <c r="N33" s="270">
        <v>50</v>
      </c>
      <c r="O33" s="272" t="s">
        <v>407</v>
      </c>
      <c r="P33" s="272"/>
      <c r="Q33" s="272" t="s">
        <v>407</v>
      </c>
      <c r="R33" s="272"/>
      <c r="S33" s="272">
        <v>0</v>
      </c>
      <c r="T33" s="272">
        <v>10</v>
      </c>
      <c r="U33" s="270">
        <v>8876</v>
      </c>
      <c r="V33" s="270">
        <v>122</v>
      </c>
      <c r="W33" s="270">
        <v>85</v>
      </c>
      <c r="X33" s="270">
        <v>9083</v>
      </c>
      <c r="Y33" s="270">
        <v>367</v>
      </c>
      <c r="Z33" s="578"/>
    </row>
    <row r="34" spans="1:26" ht="21" customHeight="1">
      <c r="A34" s="274" t="s">
        <v>220</v>
      </c>
      <c r="B34" s="270">
        <v>1023</v>
      </c>
      <c r="C34" s="270">
        <v>878</v>
      </c>
      <c r="D34" s="270">
        <v>145</v>
      </c>
      <c r="E34" s="270">
        <v>0</v>
      </c>
      <c r="F34" s="270">
        <v>0</v>
      </c>
      <c r="G34" s="270">
        <v>259</v>
      </c>
      <c r="H34" s="270">
        <v>764</v>
      </c>
      <c r="I34" s="270">
        <v>0</v>
      </c>
      <c r="J34" s="270">
        <v>12</v>
      </c>
      <c r="K34" s="270">
        <v>167</v>
      </c>
      <c r="L34" s="270">
        <v>477</v>
      </c>
      <c r="M34" s="270">
        <v>10</v>
      </c>
      <c r="N34" s="270">
        <v>50</v>
      </c>
      <c r="O34" s="272" t="s">
        <v>407</v>
      </c>
      <c r="P34" s="272"/>
      <c r="Q34" s="272" t="s">
        <v>407</v>
      </c>
      <c r="R34" s="272"/>
      <c r="S34" s="272" t="s">
        <v>407</v>
      </c>
      <c r="T34" s="272"/>
      <c r="U34" s="270">
        <v>3610</v>
      </c>
      <c r="V34" s="270">
        <v>172</v>
      </c>
      <c r="W34" s="270">
        <v>128</v>
      </c>
      <c r="X34" s="270">
        <v>3910</v>
      </c>
      <c r="Y34" s="270">
        <v>128</v>
      </c>
      <c r="Z34" s="578"/>
    </row>
    <row r="35" spans="1:26" ht="21" customHeight="1">
      <c r="A35" s="356" t="s">
        <v>222</v>
      </c>
      <c r="B35" s="357">
        <v>2211</v>
      </c>
      <c r="C35" s="357">
        <v>1936</v>
      </c>
      <c r="D35" s="357">
        <v>275</v>
      </c>
      <c r="E35" s="357"/>
      <c r="F35" s="357"/>
      <c r="G35" s="357">
        <v>2201</v>
      </c>
      <c r="H35" s="357">
        <v>10</v>
      </c>
      <c r="I35" s="357"/>
      <c r="J35" s="357">
        <v>11</v>
      </c>
      <c r="K35" s="357">
        <v>88</v>
      </c>
      <c r="L35" s="357">
        <v>228</v>
      </c>
      <c r="M35" s="357">
        <v>10</v>
      </c>
      <c r="N35" s="357">
        <v>100</v>
      </c>
      <c r="O35" s="272" t="s">
        <v>428</v>
      </c>
      <c r="P35" s="273"/>
      <c r="Q35" s="272" t="s">
        <v>428</v>
      </c>
      <c r="R35" s="273"/>
      <c r="S35" s="272" t="s">
        <v>407</v>
      </c>
      <c r="T35" s="273"/>
      <c r="U35" s="357">
        <v>5840</v>
      </c>
      <c r="V35" s="357">
        <v>99</v>
      </c>
      <c r="W35" s="357">
        <v>176</v>
      </c>
      <c r="X35" s="357">
        <v>6115</v>
      </c>
      <c r="Y35" s="357">
        <v>206</v>
      </c>
      <c r="Z35" s="583"/>
    </row>
    <row r="36" spans="1:26" ht="21" customHeight="1">
      <c r="A36" s="324" t="s">
        <v>293</v>
      </c>
      <c r="B36" s="325">
        <v>20</v>
      </c>
      <c r="C36" s="325">
        <v>20</v>
      </c>
      <c r="D36" s="325"/>
      <c r="E36" s="325"/>
      <c r="F36" s="325"/>
      <c r="G36" s="325"/>
      <c r="H36" s="325">
        <v>20</v>
      </c>
      <c r="I36" s="325"/>
      <c r="J36" s="325">
        <v>1</v>
      </c>
      <c r="K36" s="325"/>
      <c r="L36" s="325">
        <v>120</v>
      </c>
      <c r="M36" s="325">
        <v>10</v>
      </c>
      <c r="N36" s="325"/>
      <c r="O36" s="326" t="s">
        <v>428</v>
      </c>
      <c r="P36" s="536"/>
      <c r="Q36" s="326" t="s">
        <v>428</v>
      </c>
      <c r="R36" s="536"/>
      <c r="S36" s="326" t="s">
        <v>407</v>
      </c>
      <c r="T36" s="536"/>
      <c r="U36" s="325"/>
      <c r="V36" s="325">
        <v>50</v>
      </c>
      <c r="W36" s="325">
        <v>85</v>
      </c>
      <c r="X36" s="325">
        <v>135</v>
      </c>
      <c r="Y36" s="325">
        <v>0</v>
      </c>
      <c r="Z36" s="577"/>
    </row>
    <row r="37" spans="1:26" ht="21" customHeight="1">
      <c r="A37" s="274" t="s">
        <v>224</v>
      </c>
      <c r="B37" s="270">
        <v>0</v>
      </c>
      <c r="C37" s="270">
        <v>0</v>
      </c>
      <c r="D37" s="270">
        <v>0</v>
      </c>
      <c r="E37" s="270">
        <v>0</v>
      </c>
      <c r="F37" s="270">
        <v>0</v>
      </c>
      <c r="G37" s="270">
        <v>0</v>
      </c>
      <c r="H37" s="270">
        <v>0</v>
      </c>
      <c r="I37" s="270">
        <v>0</v>
      </c>
      <c r="J37" s="270">
        <v>0</v>
      </c>
      <c r="K37" s="271">
        <v>0</v>
      </c>
      <c r="L37" s="270">
        <v>0</v>
      </c>
      <c r="M37" s="270">
        <v>0</v>
      </c>
      <c r="N37" s="270">
        <v>0</v>
      </c>
      <c r="O37" s="272" t="s">
        <v>407</v>
      </c>
      <c r="P37" s="273"/>
      <c r="Q37" s="272" t="s">
        <v>407</v>
      </c>
      <c r="R37" s="273"/>
      <c r="S37" s="272" t="s">
        <v>407</v>
      </c>
      <c r="T37" s="273"/>
      <c r="U37" s="270">
        <v>5</v>
      </c>
      <c r="V37" s="270">
        <v>30</v>
      </c>
      <c r="W37" s="270">
        <v>0</v>
      </c>
      <c r="X37" s="270">
        <v>35</v>
      </c>
      <c r="Y37" s="270">
        <v>0</v>
      </c>
      <c r="Z37" s="275"/>
    </row>
    <row r="38" spans="1:26" ht="21" customHeight="1">
      <c r="A38" s="274" t="s">
        <v>228</v>
      </c>
      <c r="B38" s="270">
        <v>3527</v>
      </c>
      <c r="C38" s="270">
        <v>3450</v>
      </c>
      <c r="D38" s="270">
        <v>74</v>
      </c>
      <c r="E38" s="270">
        <v>3</v>
      </c>
      <c r="F38" s="270">
        <v>0</v>
      </c>
      <c r="G38" s="270" t="s">
        <v>148</v>
      </c>
      <c r="H38" s="270">
        <v>3527</v>
      </c>
      <c r="I38" s="270">
        <v>0</v>
      </c>
      <c r="J38" s="270">
        <v>2</v>
      </c>
      <c r="K38" s="270">
        <v>116</v>
      </c>
      <c r="L38" s="270">
        <v>752</v>
      </c>
      <c r="M38" s="270">
        <v>10</v>
      </c>
      <c r="N38" s="272" t="s">
        <v>407</v>
      </c>
      <c r="O38" s="272" t="s">
        <v>407</v>
      </c>
      <c r="P38" s="273"/>
      <c r="Q38" s="272" t="s">
        <v>407</v>
      </c>
      <c r="R38" s="273"/>
      <c r="S38" s="272" t="s">
        <v>407</v>
      </c>
      <c r="T38" s="273"/>
      <c r="U38" s="270">
        <v>2914</v>
      </c>
      <c r="V38" s="270">
        <v>712</v>
      </c>
      <c r="W38" s="270">
        <v>749</v>
      </c>
      <c r="X38" s="270">
        <v>4375</v>
      </c>
      <c r="Y38" s="270">
        <v>255</v>
      </c>
      <c r="Z38" s="578"/>
    </row>
    <row r="39" spans="1:26" ht="21" customHeight="1">
      <c r="A39" s="406" t="s">
        <v>289</v>
      </c>
      <c r="B39" s="270">
        <v>0</v>
      </c>
      <c r="C39" s="270">
        <v>0</v>
      </c>
      <c r="D39" s="270">
        <v>0</v>
      </c>
      <c r="E39" s="270">
        <v>0</v>
      </c>
      <c r="F39" s="270">
        <v>0</v>
      </c>
      <c r="G39" s="270">
        <v>0</v>
      </c>
      <c r="H39" s="270">
        <v>0</v>
      </c>
      <c r="I39" s="270">
        <v>0</v>
      </c>
      <c r="J39" s="270">
        <v>0</v>
      </c>
      <c r="K39" s="270" t="s">
        <v>265</v>
      </c>
      <c r="L39" s="270" t="s">
        <v>265</v>
      </c>
      <c r="M39" s="270">
        <v>10</v>
      </c>
      <c r="N39" s="273">
        <v>40</v>
      </c>
      <c r="O39" s="272" t="s">
        <v>435</v>
      </c>
      <c r="P39" s="273"/>
      <c r="Q39" s="272" t="s">
        <v>435</v>
      </c>
      <c r="R39" s="273"/>
      <c r="S39" s="272" t="s">
        <v>435</v>
      </c>
      <c r="T39" s="273"/>
      <c r="U39" s="270">
        <v>903</v>
      </c>
      <c r="V39" s="270" t="s">
        <v>148</v>
      </c>
      <c r="W39" s="270">
        <v>318</v>
      </c>
      <c r="X39" s="270">
        <v>1221</v>
      </c>
      <c r="Y39" s="270">
        <v>441</v>
      </c>
      <c r="Z39" s="400"/>
    </row>
    <row r="40" spans="1:26" ht="21" customHeight="1">
      <c r="A40" s="274" t="s">
        <v>233</v>
      </c>
      <c r="B40" s="270">
        <v>0</v>
      </c>
      <c r="C40" s="270" t="s">
        <v>265</v>
      </c>
      <c r="D40" s="270" t="s">
        <v>265</v>
      </c>
      <c r="E40" s="270" t="s">
        <v>265</v>
      </c>
      <c r="F40" s="270" t="s">
        <v>491</v>
      </c>
      <c r="G40" s="270" t="s">
        <v>265</v>
      </c>
      <c r="H40" s="270" t="s">
        <v>491</v>
      </c>
      <c r="I40" s="270" t="s">
        <v>265</v>
      </c>
      <c r="J40" s="270" t="s">
        <v>491</v>
      </c>
      <c r="K40" s="270" t="s">
        <v>265</v>
      </c>
      <c r="L40" s="270">
        <v>867</v>
      </c>
      <c r="M40" s="270">
        <v>867</v>
      </c>
      <c r="N40" s="270">
        <v>20</v>
      </c>
      <c r="O40" s="270" t="s">
        <v>428</v>
      </c>
      <c r="P40" s="270"/>
      <c r="Q40" s="270" t="s">
        <v>428</v>
      </c>
      <c r="R40" s="270"/>
      <c r="S40" s="270" t="s">
        <v>428</v>
      </c>
      <c r="T40" s="273"/>
      <c r="U40" s="270" t="s">
        <v>593</v>
      </c>
      <c r="V40" s="270">
        <v>715</v>
      </c>
      <c r="W40" s="270">
        <v>266</v>
      </c>
      <c r="X40" s="270">
        <v>981</v>
      </c>
      <c r="Y40" s="270">
        <v>0</v>
      </c>
      <c r="Z40" s="578"/>
    </row>
    <row r="41" spans="1:26" ht="21" customHeight="1">
      <c r="A41" s="324" t="s">
        <v>225</v>
      </c>
      <c r="B41" s="325">
        <v>1059</v>
      </c>
      <c r="C41" s="325">
        <v>896</v>
      </c>
      <c r="D41" s="325">
        <v>163</v>
      </c>
      <c r="E41" s="325">
        <v>0</v>
      </c>
      <c r="F41" s="325">
        <v>0</v>
      </c>
      <c r="G41" s="325">
        <v>1050</v>
      </c>
      <c r="H41" s="325">
        <v>9</v>
      </c>
      <c r="I41" s="325">
        <v>0</v>
      </c>
      <c r="J41" s="325">
        <v>17</v>
      </c>
      <c r="K41" s="325">
        <v>276</v>
      </c>
      <c r="L41" s="325">
        <v>1131</v>
      </c>
      <c r="M41" s="325">
        <v>11310</v>
      </c>
      <c r="N41" s="325">
        <v>0</v>
      </c>
      <c r="O41" s="326" t="s">
        <v>407</v>
      </c>
      <c r="P41" s="326">
        <v>0</v>
      </c>
      <c r="Q41" s="325" t="s">
        <v>407</v>
      </c>
      <c r="R41" s="325">
        <v>0</v>
      </c>
      <c r="S41" s="326" t="s">
        <v>407</v>
      </c>
      <c r="T41" s="325">
        <v>0</v>
      </c>
      <c r="U41" s="325">
        <v>8870</v>
      </c>
      <c r="V41" s="325">
        <v>169</v>
      </c>
      <c r="W41" s="325">
        <v>599</v>
      </c>
      <c r="X41" s="325">
        <v>9638</v>
      </c>
      <c r="Y41" s="325">
        <v>380</v>
      </c>
      <c r="Z41" s="577"/>
    </row>
    <row r="42" spans="1:26" ht="21" customHeight="1">
      <c r="A42" s="274" t="s">
        <v>226</v>
      </c>
      <c r="B42" s="270">
        <v>416</v>
      </c>
      <c r="C42" s="270">
        <v>406</v>
      </c>
      <c r="D42" s="270">
        <v>9</v>
      </c>
      <c r="E42" s="270">
        <v>0</v>
      </c>
      <c r="F42" s="270">
        <v>1</v>
      </c>
      <c r="G42" s="270">
        <v>414</v>
      </c>
      <c r="H42" s="270">
        <v>2</v>
      </c>
      <c r="I42" s="270">
        <v>0</v>
      </c>
      <c r="J42" s="270">
        <v>8</v>
      </c>
      <c r="K42" s="270">
        <v>226</v>
      </c>
      <c r="L42" s="270">
        <v>592</v>
      </c>
      <c r="M42" s="270">
        <v>10</v>
      </c>
      <c r="N42" s="272" t="s">
        <v>406</v>
      </c>
      <c r="O42" s="272" t="s">
        <v>407</v>
      </c>
      <c r="P42" s="273"/>
      <c r="Q42" s="272" t="s">
        <v>407</v>
      </c>
      <c r="R42" s="273"/>
      <c r="S42" s="272" t="s">
        <v>407</v>
      </c>
      <c r="T42" s="273"/>
      <c r="U42" s="270">
        <v>936</v>
      </c>
      <c r="V42" s="270">
        <v>12</v>
      </c>
      <c r="W42" s="270">
        <v>202</v>
      </c>
      <c r="X42" s="270">
        <v>1150</v>
      </c>
      <c r="Y42" s="270">
        <v>109</v>
      </c>
      <c r="Z42" s="275"/>
    </row>
    <row r="43" spans="1:26" ht="21" customHeight="1">
      <c r="A43" s="293" t="s">
        <v>229</v>
      </c>
      <c r="B43" s="271">
        <v>833</v>
      </c>
      <c r="C43" s="271">
        <v>582</v>
      </c>
      <c r="D43" s="271">
        <v>243</v>
      </c>
      <c r="E43" s="271">
        <v>3</v>
      </c>
      <c r="F43" s="271">
        <v>5</v>
      </c>
      <c r="G43" s="271">
        <v>669</v>
      </c>
      <c r="H43" s="271">
        <v>164</v>
      </c>
      <c r="I43" s="271">
        <v>0</v>
      </c>
      <c r="J43" s="271">
        <v>4</v>
      </c>
      <c r="K43" s="271">
        <v>30</v>
      </c>
      <c r="L43" s="271">
        <v>98</v>
      </c>
      <c r="M43" s="271">
        <v>10</v>
      </c>
      <c r="N43" s="271">
        <v>50</v>
      </c>
      <c r="O43" s="272" t="s">
        <v>407</v>
      </c>
      <c r="P43" s="272"/>
      <c r="Q43" s="272" t="s">
        <v>463</v>
      </c>
      <c r="R43" s="270"/>
      <c r="S43" s="272" t="s">
        <v>407</v>
      </c>
      <c r="T43" s="270"/>
      <c r="U43" s="271">
        <v>543</v>
      </c>
      <c r="V43" s="271">
        <v>64</v>
      </c>
      <c r="W43" s="271">
        <v>324</v>
      </c>
      <c r="X43" s="271">
        <v>931</v>
      </c>
      <c r="Y43" s="271">
        <v>80</v>
      </c>
      <c r="Z43" s="584"/>
    </row>
    <row r="44" spans="1:26" ht="21" customHeight="1">
      <c r="A44" s="293" t="s">
        <v>227</v>
      </c>
      <c r="B44" s="271">
        <v>3006</v>
      </c>
      <c r="C44" s="271">
        <v>3003</v>
      </c>
      <c r="D44" s="271">
        <v>3</v>
      </c>
      <c r="E44" s="271">
        <v>0</v>
      </c>
      <c r="F44" s="271">
        <v>0</v>
      </c>
      <c r="G44" s="271">
        <v>705</v>
      </c>
      <c r="H44" s="271">
        <v>2301</v>
      </c>
      <c r="I44" s="271">
        <v>0</v>
      </c>
      <c r="J44" s="271">
        <v>3</v>
      </c>
      <c r="K44" s="271">
        <v>139</v>
      </c>
      <c r="L44" s="271">
        <v>1281</v>
      </c>
      <c r="M44" s="271">
        <v>10</v>
      </c>
      <c r="N44" s="271">
        <v>50</v>
      </c>
      <c r="O44" s="272" t="s">
        <v>600</v>
      </c>
      <c r="P44" s="272"/>
      <c r="Q44" s="272" t="s">
        <v>601</v>
      </c>
      <c r="R44" s="272"/>
      <c r="S44" s="272" t="s">
        <v>600</v>
      </c>
      <c r="T44" s="272"/>
      <c r="U44" s="271">
        <v>4345</v>
      </c>
      <c r="V44" s="271">
        <v>203</v>
      </c>
      <c r="W44" s="271">
        <v>342</v>
      </c>
      <c r="X44" s="271">
        <v>4890</v>
      </c>
      <c r="Y44" s="271">
        <v>279</v>
      </c>
      <c r="Z44" s="584"/>
    </row>
    <row r="45" spans="1:26" ht="21" customHeight="1" thickBot="1">
      <c r="A45" s="517" t="s">
        <v>230</v>
      </c>
      <c r="B45" s="518">
        <v>5632</v>
      </c>
      <c r="C45" s="518">
        <v>4917</v>
      </c>
      <c r="D45" s="518">
        <v>715</v>
      </c>
      <c r="E45" s="518"/>
      <c r="F45" s="518"/>
      <c r="G45" s="518">
        <v>1549</v>
      </c>
      <c r="H45" s="518">
        <v>4083</v>
      </c>
      <c r="I45" s="518">
        <v>1</v>
      </c>
      <c r="J45" s="518">
        <v>0</v>
      </c>
      <c r="K45" s="518">
        <v>767</v>
      </c>
      <c r="L45" s="518">
        <v>767</v>
      </c>
      <c r="M45" s="518">
        <v>10</v>
      </c>
      <c r="N45" s="518">
        <v>50</v>
      </c>
      <c r="O45" s="519" t="s">
        <v>428</v>
      </c>
      <c r="P45" s="520"/>
      <c r="Q45" s="519" t="s">
        <v>428</v>
      </c>
      <c r="R45" s="520"/>
      <c r="S45" s="519" t="s">
        <v>428</v>
      </c>
      <c r="T45" s="520"/>
      <c r="U45" s="518">
        <v>2224</v>
      </c>
      <c r="V45" s="518">
        <v>15</v>
      </c>
      <c r="W45" s="518">
        <v>410</v>
      </c>
      <c r="X45" s="518">
        <v>2649</v>
      </c>
      <c r="Y45" s="518">
        <v>255</v>
      </c>
      <c r="Z45" s="586"/>
    </row>
    <row r="46" spans="1:26" s="97" customFormat="1" ht="21" customHeight="1" thickBot="1">
      <c r="A46" s="170" t="s">
        <v>158</v>
      </c>
      <c r="B46" s="48">
        <f>SUM(B5:B45)</f>
        <v>105379</v>
      </c>
      <c r="C46" s="48">
        <f t="shared" ref="C46:Y46" si="0">SUM(C5:C45)</f>
        <v>93164</v>
      </c>
      <c r="D46" s="48">
        <f t="shared" si="0"/>
        <v>12123</v>
      </c>
      <c r="E46" s="48">
        <f t="shared" si="0"/>
        <v>36</v>
      </c>
      <c r="F46" s="48">
        <f t="shared" si="0"/>
        <v>56</v>
      </c>
      <c r="G46" s="48">
        <f t="shared" si="0"/>
        <v>73853</v>
      </c>
      <c r="H46" s="48">
        <f t="shared" si="0"/>
        <v>41507</v>
      </c>
      <c r="I46" s="225">
        <f t="shared" si="0"/>
        <v>9</v>
      </c>
      <c r="J46" s="48">
        <f t="shared" si="0"/>
        <v>303</v>
      </c>
      <c r="K46" s="48">
        <f t="shared" si="0"/>
        <v>37674</v>
      </c>
      <c r="L46" s="48">
        <f t="shared" si="0"/>
        <v>98213</v>
      </c>
      <c r="M46" s="48" t="s">
        <v>360</v>
      </c>
      <c r="N46" s="48" t="s">
        <v>360</v>
      </c>
      <c r="O46" s="172">
        <f t="shared" si="0"/>
        <v>35</v>
      </c>
      <c r="P46" s="48" t="s">
        <v>361</v>
      </c>
      <c r="Q46" s="172">
        <f t="shared" si="0"/>
        <v>28</v>
      </c>
      <c r="R46" s="48" t="s">
        <v>361</v>
      </c>
      <c r="S46" s="172">
        <f>SUM(S5:S45)</f>
        <v>1500</v>
      </c>
      <c r="T46" s="48" t="s">
        <v>361</v>
      </c>
      <c r="U46" s="171">
        <f t="shared" si="0"/>
        <v>719421</v>
      </c>
      <c r="V46" s="172">
        <f t="shared" si="0"/>
        <v>9362</v>
      </c>
      <c r="W46" s="172">
        <f t="shared" si="0"/>
        <v>13253</v>
      </c>
      <c r="X46" s="172">
        <f t="shared" si="0"/>
        <v>742036</v>
      </c>
      <c r="Y46" s="172">
        <f t="shared" si="0"/>
        <v>12959</v>
      </c>
      <c r="Z46" s="173"/>
    </row>
    <row r="47" spans="1:26" ht="21" customHeight="1">
      <c r="A47" s="293" t="s">
        <v>231</v>
      </c>
      <c r="B47" s="271">
        <v>79</v>
      </c>
      <c r="C47" s="271">
        <v>44</v>
      </c>
      <c r="D47" s="271">
        <v>35</v>
      </c>
      <c r="E47" s="271">
        <v>0</v>
      </c>
      <c r="F47" s="271">
        <v>0</v>
      </c>
      <c r="G47" s="271">
        <v>34</v>
      </c>
      <c r="H47" s="271">
        <v>45</v>
      </c>
      <c r="I47" s="271">
        <v>1</v>
      </c>
      <c r="J47" s="271">
        <v>1</v>
      </c>
      <c r="K47" s="399" t="s">
        <v>407</v>
      </c>
      <c r="L47" s="271"/>
      <c r="M47" s="271"/>
      <c r="N47" s="271"/>
      <c r="O47" s="399" t="s">
        <v>407</v>
      </c>
      <c r="P47" s="433"/>
      <c r="Q47" s="399" t="s">
        <v>407</v>
      </c>
      <c r="R47" s="271"/>
      <c r="S47" s="399" t="s">
        <v>407</v>
      </c>
      <c r="T47" s="271"/>
      <c r="U47" s="271">
        <v>5</v>
      </c>
      <c r="V47" s="271">
        <v>23</v>
      </c>
      <c r="W47" s="271">
        <v>0</v>
      </c>
      <c r="X47" s="271">
        <v>28</v>
      </c>
      <c r="Y47" s="271">
        <v>0</v>
      </c>
      <c r="Z47" s="584"/>
    </row>
    <row r="48" spans="1:26" ht="21" customHeight="1">
      <c r="A48" s="293" t="s">
        <v>232</v>
      </c>
      <c r="B48" s="271">
        <v>5588</v>
      </c>
      <c r="C48" s="271"/>
      <c r="D48" s="271">
        <v>5588</v>
      </c>
      <c r="E48" s="271"/>
      <c r="F48" s="271"/>
      <c r="G48" s="271"/>
      <c r="H48" s="271"/>
      <c r="I48" s="271"/>
      <c r="J48" s="271">
        <v>7</v>
      </c>
      <c r="K48" s="271"/>
      <c r="L48" s="271"/>
      <c r="M48" s="271"/>
      <c r="N48" s="271"/>
      <c r="O48" s="271"/>
      <c r="P48" s="433"/>
      <c r="Q48" s="271"/>
      <c r="R48" s="433"/>
      <c r="S48" s="271"/>
      <c r="T48" s="433"/>
      <c r="U48" s="271"/>
      <c r="V48" s="271"/>
      <c r="W48" s="271">
        <v>10150</v>
      </c>
      <c r="X48" s="271">
        <v>10150</v>
      </c>
      <c r="Y48" s="271"/>
      <c r="Z48" s="584"/>
    </row>
    <row r="49" spans="1:26" ht="21" customHeight="1" thickBot="1">
      <c r="A49" s="65" t="s">
        <v>184</v>
      </c>
      <c r="B49" s="551">
        <v>19390</v>
      </c>
      <c r="C49" s="551">
        <v>15645</v>
      </c>
      <c r="D49" s="551">
        <v>2230</v>
      </c>
      <c r="E49" s="551">
        <v>397</v>
      </c>
      <c r="F49" s="551">
        <v>1118</v>
      </c>
      <c r="G49" s="551">
        <v>13214</v>
      </c>
      <c r="H49" s="551">
        <v>6176</v>
      </c>
      <c r="I49" s="551">
        <v>7</v>
      </c>
      <c r="J49" s="551">
        <v>0</v>
      </c>
      <c r="K49" s="551">
        <v>9486</v>
      </c>
      <c r="L49" s="551">
        <v>49243</v>
      </c>
      <c r="M49" s="551">
        <v>10</v>
      </c>
      <c r="N49" s="551">
        <v>80</v>
      </c>
      <c r="O49" s="647">
        <v>694</v>
      </c>
      <c r="P49" s="647">
        <v>20</v>
      </c>
      <c r="Q49" s="647">
        <v>4293</v>
      </c>
      <c r="R49" s="647">
        <v>10</v>
      </c>
      <c r="S49" s="647">
        <v>7810</v>
      </c>
      <c r="T49" s="647">
        <v>10</v>
      </c>
      <c r="U49" s="551">
        <v>16558</v>
      </c>
      <c r="V49" s="551">
        <v>212</v>
      </c>
      <c r="W49" s="551">
        <v>2167</v>
      </c>
      <c r="X49" s="551">
        <v>18937</v>
      </c>
      <c r="Y49" s="551">
        <v>11596</v>
      </c>
      <c r="Z49" s="552"/>
    </row>
    <row r="50" spans="1:26" s="97" customFormat="1" ht="21" customHeight="1" thickBot="1">
      <c r="A50" s="170" t="s">
        <v>158</v>
      </c>
      <c r="B50" s="48">
        <f>SUM(B47:B49)</f>
        <v>25057</v>
      </c>
      <c r="C50" s="48">
        <f t="shared" ref="C50:Y50" si="1">SUM(C47:C49)</f>
        <v>15689</v>
      </c>
      <c r="D50" s="48">
        <f t="shared" si="1"/>
        <v>7853</v>
      </c>
      <c r="E50" s="48">
        <f t="shared" si="1"/>
        <v>397</v>
      </c>
      <c r="F50" s="48">
        <f t="shared" si="1"/>
        <v>1118</v>
      </c>
      <c r="G50" s="48">
        <f t="shared" si="1"/>
        <v>13248</v>
      </c>
      <c r="H50" s="48">
        <f t="shared" si="1"/>
        <v>6221</v>
      </c>
      <c r="I50" s="48">
        <f t="shared" si="1"/>
        <v>8</v>
      </c>
      <c r="J50" s="48">
        <f t="shared" si="1"/>
        <v>8</v>
      </c>
      <c r="K50" s="48">
        <f t="shared" si="1"/>
        <v>9486</v>
      </c>
      <c r="L50" s="48">
        <f t="shared" si="1"/>
        <v>49243</v>
      </c>
      <c r="M50" s="48" t="s">
        <v>360</v>
      </c>
      <c r="N50" s="48" t="s">
        <v>360</v>
      </c>
      <c r="O50" s="172">
        <f t="shared" si="1"/>
        <v>694</v>
      </c>
      <c r="P50" s="48" t="s">
        <v>361</v>
      </c>
      <c r="Q50" s="172">
        <f t="shared" si="1"/>
        <v>4293</v>
      </c>
      <c r="R50" s="48" t="s">
        <v>361</v>
      </c>
      <c r="S50" s="172">
        <f>SUM(S47:S49)</f>
        <v>7810</v>
      </c>
      <c r="T50" s="48" t="s">
        <v>361</v>
      </c>
      <c r="U50" s="172">
        <f t="shared" si="1"/>
        <v>16563</v>
      </c>
      <c r="V50" s="172">
        <f t="shared" si="1"/>
        <v>235</v>
      </c>
      <c r="W50" s="172">
        <f t="shared" si="1"/>
        <v>12317</v>
      </c>
      <c r="X50" s="172">
        <f t="shared" si="1"/>
        <v>29115</v>
      </c>
      <c r="Y50" s="172">
        <f t="shared" si="1"/>
        <v>11596</v>
      </c>
      <c r="Z50" s="173"/>
    </row>
    <row r="51" spans="1:26" s="97" customFormat="1" ht="21" customHeight="1" thickBot="1">
      <c r="A51" s="170" t="s">
        <v>11</v>
      </c>
      <c r="B51" s="48">
        <f>B46+B50</f>
        <v>130436</v>
      </c>
      <c r="C51" s="48">
        <f t="shared" ref="C51:Y51" si="2">C46+C50</f>
        <v>108853</v>
      </c>
      <c r="D51" s="48">
        <f t="shared" si="2"/>
        <v>19976</v>
      </c>
      <c r="E51" s="48">
        <f t="shared" si="2"/>
        <v>433</v>
      </c>
      <c r="F51" s="48">
        <f t="shared" si="2"/>
        <v>1174</v>
      </c>
      <c r="G51" s="48">
        <f t="shared" si="2"/>
        <v>87101</v>
      </c>
      <c r="H51" s="48">
        <f t="shared" si="2"/>
        <v>47728</v>
      </c>
      <c r="I51" s="225">
        <f t="shared" si="2"/>
        <v>17</v>
      </c>
      <c r="J51" s="48">
        <f t="shared" si="2"/>
        <v>311</v>
      </c>
      <c r="K51" s="48">
        <f t="shared" si="2"/>
        <v>47160</v>
      </c>
      <c r="L51" s="48">
        <f t="shared" si="2"/>
        <v>147456</v>
      </c>
      <c r="M51" s="48" t="s">
        <v>362</v>
      </c>
      <c r="N51" s="48" t="s">
        <v>362</v>
      </c>
      <c r="O51" s="172">
        <f t="shared" si="2"/>
        <v>729</v>
      </c>
      <c r="P51" s="48" t="s">
        <v>363</v>
      </c>
      <c r="Q51" s="172">
        <f t="shared" si="2"/>
        <v>4321</v>
      </c>
      <c r="R51" s="48" t="s">
        <v>363</v>
      </c>
      <c r="S51" s="172">
        <f>S46+S50</f>
        <v>9310</v>
      </c>
      <c r="T51" s="48" t="s">
        <v>361</v>
      </c>
      <c r="U51" s="172">
        <f t="shared" si="2"/>
        <v>735984</v>
      </c>
      <c r="V51" s="172">
        <f t="shared" si="2"/>
        <v>9597</v>
      </c>
      <c r="W51" s="172">
        <f t="shared" si="2"/>
        <v>25570</v>
      </c>
      <c r="X51" s="172">
        <f t="shared" si="2"/>
        <v>771151</v>
      </c>
      <c r="Y51" s="172">
        <f t="shared" si="2"/>
        <v>24555</v>
      </c>
      <c r="Z51" s="173"/>
    </row>
  </sheetData>
  <mergeCells count="11">
    <mergeCell ref="U2:W2"/>
    <mergeCell ref="O2:P2"/>
    <mergeCell ref="Q2:R2"/>
    <mergeCell ref="B3:B4"/>
    <mergeCell ref="S2:T2"/>
    <mergeCell ref="A2:A4"/>
    <mergeCell ref="B2:J2"/>
    <mergeCell ref="C3:E3"/>
    <mergeCell ref="G3:H3"/>
    <mergeCell ref="I3:J3"/>
    <mergeCell ref="K2:N2"/>
  </mergeCells>
  <phoneticPr fontId="2"/>
  <pageMargins left="0.98425196850393704" right="0.78740157480314965" top="0.78740157480314965" bottom="0.78740157480314965" header="0.51181102362204722" footer="0.51181102362204722"/>
  <pageSetup paperSize="9" scale="66" firstPageNumber="46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view="pageBreakPreview" topLeftCell="A28" zoomScaleNormal="100" zoomScaleSheetLayoutView="100" workbookViewId="0">
      <selection activeCell="B30" sqref="B30"/>
    </sheetView>
  </sheetViews>
  <sheetFormatPr defaultRowHeight="13.5"/>
  <cols>
    <col min="1" max="1" width="9" style="56"/>
    <col min="2" max="2" width="10.25" style="41" bestFit="1" customWidth="1"/>
    <col min="3" max="4" width="9.5" style="41" bestFit="1" customWidth="1"/>
    <col min="5" max="5" width="11" style="41" bestFit="1" customWidth="1"/>
    <col min="6" max="6" width="9.5" style="41" bestFit="1" customWidth="1"/>
    <col min="7" max="7" width="10" style="41" bestFit="1" customWidth="1"/>
    <col min="8" max="9" width="9.5" style="41" bestFit="1" customWidth="1"/>
    <col min="10" max="11" width="11" style="41" bestFit="1" customWidth="1"/>
    <col min="12" max="12" width="9.5" style="41" bestFit="1" customWidth="1"/>
    <col min="13" max="13" width="10.25" style="41" bestFit="1" customWidth="1"/>
    <col min="14" max="14" width="22.375" style="41" bestFit="1" customWidth="1"/>
    <col min="15" max="16384" width="9" style="41"/>
  </cols>
  <sheetData>
    <row r="1" spans="1:223" ht="14.25">
      <c r="A1" s="765" t="s">
        <v>154</v>
      </c>
      <c r="N1" s="56" t="str">
        <f>貸出サービス概況!AA1</f>
        <v>平成30年度</v>
      </c>
    </row>
    <row r="2" spans="1:223" ht="14.1" customHeight="1">
      <c r="A2" s="846" t="s">
        <v>0</v>
      </c>
      <c r="B2" s="864" t="s">
        <v>649</v>
      </c>
      <c r="C2" s="865"/>
      <c r="D2" s="865"/>
      <c r="E2" s="865"/>
      <c r="F2" s="865"/>
      <c r="G2" s="865"/>
      <c r="H2" s="865"/>
      <c r="I2" s="81" t="s">
        <v>364</v>
      </c>
      <c r="J2" s="796" t="s">
        <v>650</v>
      </c>
      <c r="K2" s="901" t="s">
        <v>652</v>
      </c>
      <c r="L2" s="902"/>
      <c r="M2" s="903"/>
      <c r="N2" s="82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847"/>
      <c r="B3" s="896" t="s">
        <v>367</v>
      </c>
      <c r="C3" s="896" t="s">
        <v>368</v>
      </c>
      <c r="D3" s="896" t="s">
        <v>369</v>
      </c>
      <c r="E3" s="896" t="s">
        <v>370</v>
      </c>
      <c r="F3" s="896" t="s">
        <v>371</v>
      </c>
      <c r="G3" s="896" t="s">
        <v>372</v>
      </c>
      <c r="H3" s="904" t="s">
        <v>365</v>
      </c>
      <c r="I3" s="846" t="s">
        <v>6</v>
      </c>
      <c r="J3" s="898" t="s">
        <v>651</v>
      </c>
      <c r="K3" s="900" t="s">
        <v>112</v>
      </c>
      <c r="L3" s="900" t="s">
        <v>46</v>
      </c>
      <c r="M3" s="906" t="s">
        <v>111</v>
      </c>
      <c r="N3" s="83" t="s">
        <v>366</v>
      </c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869"/>
      <c r="B4" s="897"/>
      <c r="C4" s="897"/>
      <c r="D4" s="897"/>
      <c r="E4" s="897"/>
      <c r="F4" s="897"/>
      <c r="G4" s="897"/>
      <c r="H4" s="905"/>
      <c r="I4" s="869"/>
      <c r="J4" s="899"/>
      <c r="K4" s="899"/>
      <c r="L4" s="899"/>
      <c r="M4" s="907"/>
      <c r="N4" s="20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15.75" customHeight="1">
      <c r="A5" s="324" t="s">
        <v>277</v>
      </c>
      <c r="B5" s="452">
        <v>49093</v>
      </c>
      <c r="C5" s="452">
        <v>0</v>
      </c>
      <c r="D5" s="452">
        <v>170</v>
      </c>
      <c r="E5" s="452">
        <v>44</v>
      </c>
      <c r="F5" s="452">
        <v>0</v>
      </c>
      <c r="G5" s="452">
        <v>19814</v>
      </c>
      <c r="H5" s="452">
        <v>0</v>
      </c>
      <c r="I5" s="452">
        <v>6</v>
      </c>
      <c r="J5" s="452">
        <v>69127</v>
      </c>
      <c r="K5" s="452">
        <v>68894</v>
      </c>
      <c r="L5" s="452">
        <v>0</v>
      </c>
      <c r="M5" s="452">
        <v>233</v>
      </c>
      <c r="N5" s="453"/>
    </row>
    <row r="6" spans="1:223" ht="15.75" customHeight="1">
      <c r="A6" s="274" t="s">
        <v>269</v>
      </c>
      <c r="B6" s="276">
        <v>5900</v>
      </c>
      <c r="C6" s="276">
        <v>0</v>
      </c>
      <c r="D6" s="276">
        <v>2</v>
      </c>
      <c r="E6" s="276">
        <v>8</v>
      </c>
      <c r="F6" s="276">
        <v>0</v>
      </c>
      <c r="G6" s="276">
        <v>19111</v>
      </c>
      <c r="H6" s="276">
        <v>0</v>
      </c>
      <c r="I6" s="276">
        <v>0</v>
      </c>
      <c r="J6" s="276">
        <v>25021</v>
      </c>
      <c r="K6" s="276">
        <v>25021</v>
      </c>
      <c r="L6" s="276">
        <v>0</v>
      </c>
      <c r="M6" s="276">
        <v>0</v>
      </c>
      <c r="N6" s="277" t="s">
        <v>423</v>
      </c>
    </row>
    <row r="7" spans="1:223" ht="15.75" customHeight="1">
      <c r="A7" s="274" t="s">
        <v>271</v>
      </c>
      <c r="B7" s="276">
        <v>64098</v>
      </c>
      <c r="C7" s="276">
        <v>0</v>
      </c>
      <c r="D7" s="276">
        <v>116</v>
      </c>
      <c r="E7" s="276">
        <v>28</v>
      </c>
      <c r="F7" s="276">
        <v>0</v>
      </c>
      <c r="G7" s="276">
        <v>51001</v>
      </c>
      <c r="H7" s="276">
        <v>0</v>
      </c>
      <c r="I7" s="276">
        <v>0</v>
      </c>
      <c r="J7" s="276">
        <v>115243</v>
      </c>
      <c r="K7" s="276">
        <v>115243</v>
      </c>
      <c r="L7" s="276">
        <v>0</v>
      </c>
      <c r="M7" s="276">
        <v>0</v>
      </c>
      <c r="N7" s="277"/>
    </row>
    <row r="8" spans="1:223" ht="15.75" customHeight="1">
      <c r="A8" s="274" t="s">
        <v>373</v>
      </c>
      <c r="B8" s="276">
        <v>193539</v>
      </c>
      <c r="C8" s="276">
        <v>0</v>
      </c>
      <c r="D8" s="276">
        <v>0</v>
      </c>
      <c r="E8" s="276">
        <v>7454</v>
      </c>
      <c r="F8" s="276">
        <v>0</v>
      </c>
      <c r="G8" s="276">
        <v>176468</v>
      </c>
      <c r="H8" s="276">
        <v>13</v>
      </c>
      <c r="I8" s="276">
        <v>0</v>
      </c>
      <c r="J8" s="276">
        <v>377474</v>
      </c>
      <c r="K8" s="276">
        <v>368859</v>
      </c>
      <c r="L8" s="276">
        <v>0</v>
      </c>
      <c r="M8" s="276">
        <v>8615</v>
      </c>
      <c r="N8" s="277"/>
    </row>
    <row r="9" spans="1:223" ht="15.75" customHeight="1">
      <c r="A9" s="274" t="s">
        <v>374</v>
      </c>
      <c r="B9" s="276">
        <v>5635</v>
      </c>
      <c r="C9" s="276">
        <v>0</v>
      </c>
      <c r="D9" s="276">
        <v>1</v>
      </c>
      <c r="E9" s="276">
        <v>337</v>
      </c>
      <c r="F9" s="276">
        <v>0</v>
      </c>
      <c r="G9" s="276">
        <v>7161</v>
      </c>
      <c r="H9" s="276">
        <v>0</v>
      </c>
      <c r="I9" s="276">
        <v>0</v>
      </c>
      <c r="J9" s="276">
        <v>13134</v>
      </c>
      <c r="K9" s="276">
        <v>13134</v>
      </c>
      <c r="L9" s="276">
        <v>0</v>
      </c>
      <c r="M9" s="276">
        <v>0</v>
      </c>
      <c r="N9" s="277"/>
    </row>
    <row r="10" spans="1:223" ht="15.75" customHeight="1">
      <c r="A10" s="324" t="s">
        <v>143</v>
      </c>
      <c r="B10" s="452">
        <v>15440</v>
      </c>
      <c r="C10" s="452">
        <v>0</v>
      </c>
      <c r="D10" s="452">
        <v>0</v>
      </c>
      <c r="E10" s="452">
        <v>278</v>
      </c>
      <c r="F10" s="452">
        <v>0</v>
      </c>
      <c r="G10" s="452">
        <v>13684</v>
      </c>
      <c r="H10" s="452">
        <v>2</v>
      </c>
      <c r="I10" s="452">
        <v>0</v>
      </c>
      <c r="J10" s="452">
        <v>29404</v>
      </c>
      <c r="K10" s="452">
        <v>29404</v>
      </c>
      <c r="L10" s="452">
        <v>0</v>
      </c>
      <c r="M10" s="452">
        <v>0</v>
      </c>
      <c r="N10" s="453"/>
    </row>
    <row r="11" spans="1:223" ht="15.75" customHeight="1">
      <c r="A11" s="274" t="s">
        <v>144</v>
      </c>
      <c r="B11" s="276">
        <v>9321</v>
      </c>
      <c r="C11" s="276">
        <v>0</v>
      </c>
      <c r="D11" s="276">
        <v>0</v>
      </c>
      <c r="E11" s="276">
        <v>1210</v>
      </c>
      <c r="F11" s="276">
        <v>0</v>
      </c>
      <c r="G11" s="276">
        <v>12737</v>
      </c>
      <c r="H11" s="276">
        <v>0</v>
      </c>
      <c r="I11" s="276">
        <v>0</v>
      </c>
      <c r="J11" s="276">
        <v>23268</v>
      </c>
      <c r="K11" s="276">
        <v>23268</v>
      </c>
      <c r="L11" s="276">
        <v>0</v>
      </c>
      <c r="M11" s="276">
        <v>0</v>
      </c>
      <c r="N11" s="277"/>
    </row>
    <row r="12" spans="1:223" ht="15.75" customHeight="1">
      <c r="A12" s="274" t="s">
        <v>147</v>
      </c>
      <c r="B12" s="276">
        <v>3321</v>
      </c>
      <c r="C12" s="276">
        <v>0</v>
      </c>
      <c r="D12" s="276">
        <v>0</v>
      </c>
      <c r="E12" s="276">
        <v>283</v>
      </c>
      <c r="F12" s="276">
        <v>0</v>
      </c>
      <c r="G12" s="276">
        <v>4799</v>
      </c>
      <c r="H12" s="276">
        <v>0</v>
      </c>
      <c r="I12" s="276">
        <v>0</v>
      </c>
      <c r="J12" s="276">
        <v>8403</v>
      </c>
      <c r="K12" s="276">
        <v>8403</v>
      </c>
      <c r="L12" s="276">
        <v>0</v>
      </c>
      <c r="M12" s="276">
        <v>0</v>
      </c>
      <c r="N12" s="277"/>
    </row>
    <row r="13" spans="1:223" ht="15.75" customHeight="1">
      <c r="A13" s="274" t="s">
        <v>223</v>
      </c>
      <c r="B13" s="294">
        <v>4139</v>
      </c>
      <c r="C13" s="294">
        <v>0</v>
      </c>
      <c r="D13" s="294">
        <v>0</v>
      </c>
      <c r="E13" s="294">
        <v>45</v>
      </c>
      <c r="F13" s="294">
        <v>0</v>
      </c>
      <c r="G13" s="294">
        <v>7265</v>
      </c>
      <c r="H13" s="294">
        <v>0</v>
      </c>
      <c r="I13" s="294">
        <v>0</v>
      </c>
      <c r="J13" s="294">
        <v>11449</v>
      </c>
      <c r="K13" s="294">
        <v>11449</v>
      </c>
      <c r="L13" s="294">
        <v>0</v>
      </c>
      <c r="M13" s="294">
        <v>0</v>
      </c>
      <c r="N13" s="294"/>
    </row>
    <row r="14" spans="1:223" ht="15.75" customHeight="1">
      <c r="A14" s="356" t="s">
        <v>145</v>
      </c>
      <c r="B14" s="360">
        <v>9068</v>
      </c>
      <c r="C14" s="360">
        <v>0</v>
      </c>
      <c r="D14" s="360">
        <v>0</v>
      </c>
      <c r="E14" s="360">
        <v>28</v>
      </c>
      <c r="F14" s="360">
        <v>0</v>
      </c>
      <c r="G14" s="360">
        <v>9817</v>
      </c>
      <c r="H14" s="360">
        <v>1</v>
      </c>
      <c r="I14" s="360">
        <v>0</v>
      </c>
      <c r="J14" s="360">
        <v>18914</v>
      </c>
      <c r="K14" s="360">
        <v>18914</v>
      </c>
      <c r="L14" s="360">
        <v>0</v>
      </c>
      <c r="M14" s="360">
        <v>0</v>
      </c>
      <c r="N14" s="361"/>
    </row>
    <row r="15" spans="1:223" ht="15.75" customHeight="1">
      <c r="A15" s="324" t="s">
        <v>375</v>
      </c>
      <c r="B15" s="452">
        <v>3560</v>
      </c>
      <c r="C15" s="452">
        <v>0</v>
      </c>
      <c r="D15" s="452">
        <v>0</v>
      </c>
      <c r="E15" s="452">
        <v>167</v>
      </c>
      <c r="F15" s="452">
        <v>0</v>
      </c>
      <c r="G15" s="452">
        <v>5524</v>
      </c>
      <c r="H15" s="452">
        <v>1</v>
      </c>
      <c r="I15" s="452">
        <v>0</v>
      </c>
      <c r="J15" s="452">
        <v>9252</v>
      </c>
      <c r="K15" s="452">
        <v>9252</v>
      </c>
      <c r="L15" s="452">
        <v>0</v>
      </c>
      <c r="M15" s="452">
        <v>0</v>
      </c>
      <c r="N15" s="453"/>
    </row>
    <row r="16" spans="1:223" ht="15.75" customHeight="1">
      <c r="A16" s="274" t="s">
        <v>376</v>
      </c>
      <c r="B16" s="276">
        <v>28639</v>
      </c>
      <c r="C16" s="276">
        <v>0</v>
      </c>
      <c r="D16" s="276">
        <v>28</v>
      </c>
      <c r="E16" s="276">
        <v>564</v>
      </c>
      <c r="F16" s="276">
        <v>0</v>
      </c>
      <c r="G16" s="276">
        <v>31462</v>
      </c>
      <c r="H16" s="276">
        <v>4</v>
      </c>
      <c r="I16" s="276">
        <v>3069</v>
      </c>
      <c r="J16" s="276">
        <v>63766</v>
      </c>
      <c r="K16" s="276">
        <v>47510</v>
      </c>
      <c r="L16" s="276">
        <v>0</v>
      </c>
      <c r="M16" s="276">
        <v>16256</v>
      </c>
      <c r="N16" s="277"/>
    </row>
    <row r="17" spans="1:14" ht="15.75" customHeight="1">
      <c r="A17" s="274" t="s">
        <v>235</v>
      </c>
      <c r="B17" s="276">
        <v>7737</v>
      </c>
      <c r="C17" s="276">
        <v>0</v>
      </c>
      <c r="D17" s="276">
        <v>0</v>
      </c>
      <c r="E17" s="276">
        <v>5</v>
      </c>
      <c r="F17" s="276">
        <v>0</v>
      </c>
      <c r="G17" s="276">
        <v>13057</v>
      </c>
      <c r="H17" s="276">
        <v>1</v>
      </c>
      <c r="I17" s="276">
        <v>7</v>
      </c>
      <c r="J17" s="276">
        <v>20807</v>
      </c>
      <c r="K17" s="276">
        <v>20807</v>
      </c>
      <c r="L17" s="276">
        <v>0</v>
      </c>
      <c r="M17" s="276">
        <v>0</v>
      </c>
      <c r="N17" s="277"/>
    </row>
    <row r="18" spans="1:14" ht="15.75" customHeight="1">
      <c r="A18" s="274" t="s">
        <v>377</v>
      </c>
      <c r="B18" s="276">
        <v>13141</v>
      </c>
      <c r="C18" s="276">
        <v>0</v>
      </c>
      <c r="D18" s="276">
        <v>0</v>
      </c>
      <c r="E18" s="276">
        <v>301</v>
      </c>
      <c r="F18" s="276">
        <v>0</v>
      </c>
      <c r="G18" s="276">
        <v>18129</v>
      </c>
      <c r="H18" s="276">
        <v>2</v>
      </c>
      <c r="I18" s="276">
        <v>28</v>
      </c>
      <c r="J18" s="276">
        <v>31601</v>
      </c>
      <c r="K18" s="276">
        <v>31601</v>
      </c>
      <c r="L18" s="276">
        <v>0</v>
      </c>
      <c r="M18" s="276">
        <v>0</v>
      </c>
      <c r="N18" s="277"/>
    </row>
    <row r="19" spans="1:14" ht="15.75" customHeight="1">
      <c r="A19" s="356" t="s">
        <v>234</v>
      </c>
      <c r="B19" s="360">
        <v>10530</v>
      </c>
      <c r="C19" s="360">
        <v>0</v>
      </c>
      <c r="D19" s="360">
        <v>2</v>
      </c>
      <c r="E19" s="360">
        <v>676</v>
      </c>
      <c r="F19" s="360">
        <v>0</v>
      </c>
      <c r="G19" s="360">
        <v>15001</v>
      </c>
      <c r="H19" s="360">
        <v>1</v>
      </c>
      <c r="I19" s="360">
        <v>345</v>
      </c>
      <c r="J19" s="360">
        <v>26555</v>
      </c>
      <c r="K19" s="360">
        <v>26555</v>
      </c>
      <c r="L19" s="360">
        <v>0</v>
      </c>
      <c r="M19" s="360">
        <v>0</v>
      </c>
      <c r="N19" s="361"/>
    </row>
    <row r="20" spans="1:14" ht="15.75" customHeight="1">
      <c r="A20" s="324" t="s">
        <v>378</v>
      </c>
      <c r="B20" s="386">
        <v>26483</v>
      </c>
      <c r="C20" s="386">
        <v>0</v>
      </c>
      <c r="D20" s="386">
        <v>293</v>
      </c>
      <c r="E20" s="386">
        <v>1270</v>
      </c>
      <c r="F20" s="386">
        <v>0</v>
      </c>
      <c r="G20" s="386">
        <v>31147</v>
      </c>
      <c r="H20" s="386">
        <v>0</v>
      </c>
      <c r="I20" s="386">
        <v>0</v>
      </c>
      <c r="J20" s="386">
        <v>59193</v>
      </c>
      <c r="K20" s="386">
        <v>59193</v>
      </c>
      <c r="L20" s="386">
        <v>0</v>
      </c>
      <c r="M20" s="386">
        <v>0</v>
      </c>
      <c r="N20" s="387"/>
    </row>
    <row r="21" spans="1:14" ht="15.75" customHeight="1">
      <c r="A21" s="274" t="s">
        <v>209</v>
      </c>
      <c r="B21" s="276">
        <v>6926</v>
      </c>
      <c r="C21" s="276">
        <v>0</v>
      </c>
      <c r="D21" s="276">
        <v>0</v>
      </c>
      <c r="E21" s="276">
        <v>59</v>
      </c>
      <c r="F21" s="276">
        <v>0</v>
      </c>
      <c r="G21" s="276">
        <v>7945</v>
      </c>
      <c r="H21" s="276">
        <v>0</v>
      </c>
      <c r="I21" s="276">
        <v>0</v>
      </c>
      <c r="J21" s="276">
        <v>14930</v>
      </c>
      <c r="K21" s="276">
        <v>14930</v>
      </c>
      <c r="L21" s="276">
        <v>0</v>
      </c>
      <c r="M21" s="276">
        <v>0</v>
      </c>
      <c r="N21" s="277"/>
    </row>
    <row r="22" spans="1:14" ht="15.75" customHeight="1">
      <c r="A22" s="274" t="s">
        <v>211</v>
      </c>
      <c r="B22" s="276">
        <v>21687</v>
      </c>
      <c r="C22" s="276"/>
      <c r="D22" s="276">
        <v>1</v>
      </c>
      <c r="E22" s="276">
        <v>914</v>
      </c>
      <c r="F22" s="276"/>
      <c r="G22" s="276">
        <v>20005</v>
      </c>
      <c r="H22" s="276"/>
      <c r="I22" s="276"/>
      <c r="J22" s="276">
        <v>42607</v>
      </c>
      <c r="K22" s="276">
        <v>42607</v>
      </c>
      <c r="L22" s="276"/>
      <c r="M22" s="276"/>
      <c r="N22" s="277"/>
    </row>
    <row r="23" spans="1:14" ht="15.75" customHeight="1">
      <c r="A23" s="274" t="s">
        <v>261</v>
      </c>
      <c r="B23" s="276">
        <v>5029</v>
      </c>
      <c r="C23" s="276">
        <v>0</v>
      </c>
      <c r="D23" s="276">
        <v>0</v>
      </c>
      <c r="E23" s="276">
        <v>1751</v>
      </c>
      <c r="F23" s="276">
        <v>0</v>
      </c>
      <c r="G23" s="276">
        <v>6553</v>
      </c>
      <c r="H23" s="276">
        <v>0</v>
      </c>
      <c r="I23" s="276">
        <v>0</v>
      </c>
      <c r="J23" s="276">
        <v>13333</v>
      </c>
      <c r="K23" s="276">
        <v>13333</v>
      </c>
      <c r="L23" s="276">
        <v>0</v>
      </c>
      <c r="M23" s="276">
        <v>0</v>
      </c>
      <c r="N23" s="277"/>
    </row>
    <row r="24" spans="1:14" ht="15.75" customHeight="1">
      <c r="A24" s="274" t="s">
        <v>475</v>
      </c>
      <c r="B24" s="276">
        <v>0</v>
      </c>
      <c r="C24" s="276">
        <v>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0</v>
      </c>
      <c r="N24" s="277"/>
    </row>
    <row r="25" spans="1:14" ht="15.75" customHeight="1">
      <c r="A25" s="356" t="s">
        <v>212</v>
      </c>
      <c r="B25" s="360">
        <v>9218</v>
      </c>
      <c r="C25" s="360">
        <v>0</v>
      </c>
      <c r="D25" s="360">
        <v>203</v>
      </c>
      <c r="E25" s="360">
        <v>723</v>
      </c>
      <c r="F25" s="360">
        <v>0</v>
      </c>
      <c r="G25" s="360">
        <v>5633</v>
      </c>
      <c r="H25" s="360">
        <v>0</v>
      </c>
      <c r="I25" s="360">
        <v>0</v>
      </c>
      <c r="J25" s="360">
        <v>15777</v>
      </c>
      <c r="K25" s="360">
        <v>15777</v>
      </c>
      <c r="L25" s="360">
        <v>0</v>
      </c>
      <c r="M25" s="360">
        <v>0</v>
      </c>
      <c r="N25" s="361"/>
    </row>
    <row r="26" spans="1:14" ht="15.75" customHeight="1">
      <c r="A26" s="324" t="s">
        <v>213</v>
      </c>
      <c r="B26" s="386">
        <v>12286</v>
      </c>
      <c r="C26" s="386">
        <v>0</v>
      </c>
      <c r="D26" s="386">
        <v>76</v>
      </c>
      <c r="E26" s="386">
        <v>371</v>
      </c>
      <c r="F26" s="386">
        <v>172</v>
      </c>
      <c r="G26" s="386">
        <v>6149</v>
      </c>
      <c r="H26" s="386">
        <v>0</v>
      </c>
      <c r="I26" s="386">
        <v>0</v>
      </c>
      <c r="J26" s="386">
        <v>19054</v>
      </c>
      <c r="K26" s="386">
        <v>19054</v>
      </c>
      <c r="L26" s="386">
        <v>0</v>
      </c>
      <c r="M26" s="386">
        <v>0</v>
      </c>
      <c r="N26" s="387"/>
    </row>
    <row r="27" spans="1:14" ht="15.75" customHeight="1">
      <c r="A27" s="274" t="s">
        <v>214</v>
      </c>
      <c r="B27" s="276">
        <v>18251</v>
      </c>
      <c r="C27" s="276">
        <v>0</v>
      </c>
      <c r="D27" s="276">
        <v>0</v>
      </c>
      <c r="E27" s="276">
        <v>255</v>
      </c>
      <c r="F27" s="276">
        <v>0</v>
      </c>
      <c r="G27" s="276">
        <v>16946</v>
      </c>
      <c r="H27" s="276">
        <v>0</v>
      </c>
      <c r="I27" s="276">
        <v>0</v>
      </c>
      <c r="J27" s="276">
        <v>35452</v>
      </c>
      <c r="K27" s="276">
        <v>35452</v>
      </c>
      <c r="L27" s="276">
        <v>0</v>
      </c>
      <c r="M27" s="276">
        <v>0</v>
      </c>
      <c r="N27" s="277"/>
    </row>
    <row r="28" spans="1:14" ht="15.75" customHeight="1">
      <c r="A28" s="274" t="s">
        <v>215</v>
      </c>
      <c r="B28" s="276">
        <v>19</v>
      </c>
      <c r="C28" s="276">
        <v>0</v>
      </c>
      <c r="D28" s="276">
        <v>0</v>
      </c>
      <c r="E28" s="276">
        <v>4</v>
      </c>
      <c r="F28" s="276">
        <v>0</v>
      </c>
      <c r="G28" s="276">
        <v>1369</v>
      </c>
      <c r="H28" s="276">
        <v>0</v>
      </c>
      <c r="I28" s="276">
        <v>0</v>
      </c>
      <c r="J28" s="276">
        <v>1392</v>
      </c>
      <c r="K28" s="276">
        <v>1392</v>
      </c>
      <c r="L28" s="270">
        <v>0</v>
      </c>
      <c r="M28" s="270">
        <v>0</v>
      </c>
      <c r="N28" s="277"/>
    </row>
    <row r="29" spans="1:14" ht="15.75" customHeight="1">
      <c r="A29" s="274" t="s">
        <v>216</v>
      </c>
      <c r="B29" s="276">
        <v>17140</v>
      </c>
      <c r="C29" s="276">
        <v>0</v>
      </c>
      <c r="D29" s="276">
        <v>12</v>
      </c>
      <c r="E29" s="276">
        <v>521</v>
      </c>
      <c r="F29" s="276">
        <v>0</v>
      </c>
      <c r="G29" s="276">
        <v>32307</v>
      </c>
      <c r="H29" s="276">
        <v>0</v>
      </c>
      <c r="I29" s="276">
        <v>0</v>
      </c>
      <c r="J29" s="276">
        <v>49980</v>
      </c>
      <c r="K29" s="276">
        <v>49980</v>
      </c>
      <c r="L29" s="276">
        <v>0</v>
      </c>
      <c r="M29" s="276">
        <v>0</v>
      </c>
      <c r="N29" s="277"/>
    </row>
    <row r="30" spans="1:14" ht="15.75" customHeight="1">
      <c r="A30" s="356" t="s">
        <v>217</v>
      </c>
      <c r="B30" s="360">
        <v>2228</v>
      </c>
      <c r="C30" s="360">
        <v>0</v>
      </c>
      <c r="D30" s="360">
        <v>24</v>
      </c>
      <c r="E30" s="360">
        <v>298</v>
      </c>
      <c r="F30" s="360">
        <v>0</v>
      </c>
      <c r="G30" s="360">
        <v>3211</v>
      </c>
      <c r="H30" s="360">
        <v>0</v>
      </c>
      <c r="I30" s="360">
        <v>0</v>
      </c>
      <c r="J30" s="360">
        <v>5761</v>
      </c>
      <c r="K30" s="360">
        <v>5761</v>
      </c>
      <c r="L30" s="360">
        <v>0</v>
      </c>
      <c r="M30" s="360">
        <v>0</v>
      </c>
      <c r="N30" s="361"/>
    </row>
    <row r="31" spans="1:14" ht="15.75" customHeight="1">
      <c r="A31" s="274" t="s">
        <v>171</v>
      </c>
      <c r="B31" s="276">
        <v>380</v>
      </c>
      <c r="C31" s="276">
        <v>0</v>
      </c>
      <c r="D31" s="276">
        <v>0</v>
      </c>
      <c r="E31" s="276">
        <v>3</v>
      </c>
      <c r="F31" s="276">
        <v>0</v>
      </c>
      <c r="G31" s="276">
        <v>1682</v>
      </c>
      <c r="H31" s="276">
        <v>0</v>
      </c>
      <c r="I31" s="276">
        <v>5</v>
      </c>
      <c r="J31" s="276">
        <v>2070</v>
      </c>
      <c r="K31" s="276">
        <v>2070</v>
      </c>
      <c r="L31" s="276">
        <v>0</v>
      </c>
      <c r="M31" s="276">
        <v>0</v>
      </c>
      <c r="N31" s="277"/>
    </row>
    <row r="32" spans="1:14" ht="15.75" customHeight="1">
      <c r="A32" s="274" t="s">
        <v>379</v>
      </c>
      <c r="B32" s="276">
        <v>4687</v>
      </c>
      <c r="C32" s="276">
        <v>0</v>
      </c>
      <c r="D32" s="276">
        <v>0</v>
      </c>
      <c r="E32" s="276">
        <v>270</v>
      </c>
      <c r="F32" s="276">
        <v>3</v>
      </c>
      <c r="G32" s="276">
        <v>1946</v>
      </c>
      <c r="H32" s="276">
        <v>0</v>
      </c>
      <c r="I32" s="276">
        <v>111</v>
      </c>
      <c r="J32" s="276">
        <v>7017</v>
      </c>
      <c r="K32" s="276">
        <v>7017</v>
      </c>
      <c r="L32" s="276">
        <v>0</v>
      </c>
      <c r="M32" s="276">
        <v>0</v>
      </c>
      <c r="N32" s="277"/>
    </row>
    <row r="33" spans="1:14" ht="15.75" customHeight="1">
      <c r="A33" s="274" t="s">
        <v>219</v>
      </c>
      <c r="B33" s="276">
        <v>15022</v>
      </c>
      <c r="C33" s="276">
        <v>0</v>
      </c>
      <c r="D33" s="276">
        <v>0</v>
      </c>
      <c r="E33" s="276">
        <v>107</v>
      </c>
      <c r="F33" s="276">
        <v>0</v>
      </c>
      <c r="G33" s="276">
        <v>20508</v>
      </c>
      <c r="H33" s="276">
        <v>0</v>
      </c>
      <c r="I33" s="276">
        <v>0</v>
      </c>
      <c r="J33" s="276">
        <v>35637</v>
      </c>
      <c r="K33" s="276">
        <v>35637</v>
      </c>
      <c r="L33" s="276">
        <v>0</v>
      </c>
      <c r="M33" s="276">
        <v>0</v>
      </c>
      <c r="N33" s="277"/>
    </row>
    <row r="34" spans="1:14" ht="15.75" customHeight="1">
      <c r="A34" s="274" t="s">
        <v>220</v>
      </c>
      <c r="B34" s="276">
        <v>14495</v>
      </c>
      <c r="C34" s="276">
        <v>0</v>
      </c>
      <c r="D34" s="276">
        <v>0</v>
      </c>
      <c r="E34" s="276">
        <v>198</v>
      </c>
      <c r="F34" s="276">
        <v>0</v>
      </c>
      <c r="G34" s="276">
        <v>24748</v>
      </c>
      <c r="H34" s="276">
        <v>0</v>
      </c>
      <c r="I34" s="276">
        <v>0</v>
      </c>
      <c r="J34" s="276">
        <v>39441</v>
      </c>
      <c r="K34" s="276">
        <v>39441</v>
      </c>
      <c r="L34" s="276">
        <v>0</v>
      </c>
      <c r="M34" s="276">
        <v>0</v>
      </c>
      <c r="N34" s="277"/>
    </row>
    <row r="35" spans="1:14" ht="15.75" customHeight="1">
      <c r="A35" s="356" t="s">
        <v>173</v>
      </c>
      <c r="B35" s="360">
        <v>13246</v>
      </c>
      <c r="C35" s="360"/>
      <c r="D35" s="360"/>
      <c r="E35" s="360">
        <v>25</v>
      </c>
      <c r="F35" s="360"/>
      <c r="G35" s="360">
        <v>17926</v>
      </c>
      <c r="H35" s="360"/>
      <c r="I35" s="360"/>
      <c r="J35" s="360">
        <v>31197</v>
      </c>
      <c r="K35" s="360">
        <v>31197</v>
      </c>
      <c r="L35" s="360"/>
      <c r="M35" s="360"/>
      <c r="N35" s="361"/>
    </row>
    <row r="36" spans="1:14" ht="15.75" customHeight="1">
      <c r="A36" s="274" t="s">
        <v>293</v>
      </c>
      <c r="B36" s="276" t="s">
        <v>265</v>
      </c>
      <c r="C36" s="276" t="s">
        <v>265</v>
      </c>
      <c r="D36" s="276" t="s">
        <v>265</v>
      </c>
      <c r="E36" s="276" t="s">
        <v>265</v>
      </c>
      <c r="F36" s="276" t="s">
        <v>265</v>
      </c>
      <c r="G36" s="276" t="s">
        <v>265</v>
      </c>
      <c r="H36" s="276" t="s">
        <v>265</v>
      </c>
      <c r="I36" s="276" t="s">
        <v>265</v>
      </c>
      <c r="J36" s="276">
        <v>0</v>
      </c>
      <c r="K36" s="276" t="s">
        <v>265</v>
      </c>
      <c r="L36" s="276" t="s">
        <v>458</v>
      </c>
      <c r="M36" s="276" t="s">
        <v>265</v>
      </c>
      <c r="N36" s="277"/>
    </row>
    <row r="37" spans="1:14" ht="15.75" customHeight="1">
      <c r="A37" s="274" t="s">
        <v>224</v>
      </c>
      <c r="B37" s="276">
        <v>1</v>
      </c>
      <c r="C37" s="276">
        <v>0</v>
      </c>
      <c r="D37" s="276">
        <v>0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276">
        <v>1</v>
      </c>
      <c r="K37" s="276">
        <v>0</v>
      </c>
      <c r="L37" s="276">
        <v>0</v>
      </c>
      <c r="M37" s="276">
        <v>0</v>
      </c>
      <c r="N37" s="277"/>
    </row>
    <row r="38" spans="1:14" ht="15.75" customHeight="1">
      <c r="A38" s="274" t="s">
        <v>228</v>
      </c>
      <c r="B38" s="276">
        <v>0</v>
      </c>
      <c r="C38" s="276">
        <v>0</v>
      </c>
      <c r="D38" s="276">
        <v>0</v>
      </c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  <c r="L38" s="276">
        <v>0</v>
      </c>
      <c r="M38" s="276">
        <v>0</v>
      </c>
      <c r="N38" s="277"/>
    </row>
    <row r="39" spans="1:14" ht="15.75" customHeight="1">
      <c r="A39" s="406" t="s">
        <v>289</v>
      </c>
      <c r="B39" s="276">
        <v>14442</v>
      </c>
      <c r="C39" s="276">
        <v>0</v>
      </c>
      <c r="D39" s="276">
        <v>0</v>
      </c>
      <c r="E39" s="276">
        <v>167</v>
      </c>
      <c r="F39" s="276" t="s">
        <v>148</v>
      </c>
      <c r="G39" s="276">
        <v>16180</v>
      </c>
      <c r="H39" s="276">
        <v>0</v>
      </c>
      <c r="I39" s="276">
        <v>1203</v>
      </c>
      <c r="J39" s="276">
        <v>31992</v>
      </c>
      <c r="K39" s="276">
        <v>31992</v>
      </c>
      <c r="L39" s="276">
        <v>0</v>
      </c>
      <c r="M39" s="276">
        <v>0</v>
      </c>
      <c r="N39" s="277"/>
    </row>
    <row r="40" spans="1:14" ht="15.75" customHeight="1">
      <c r="A40" s="274" t="s">
        <v>233</v>
      </c>
      <c r="B40" s="276">
        <v>3553</v>
      </c>
      <c r="C40" s="276">
        <v>0</v>
      </c>
      <c r="D40" s="276">
        <v>0</v>
      </c>
      <c r="E40" s="276">
        <v>0</v>
      </c>
      <c r="F40" s="276">
        <v>0</v>
      </c>
      <c r="G40" s="276">
        <v>356</v>
      </c>
      <c r="H40" s="276">
        <v>0</v>
      </c>
      <c r="I40" s="276">
        <v>0</v>
      </c>
      <c r="J40" s="276">
        <v>3909</v>
      </c>
      <c r="K40" s="276">
        <v>3909</v>
      </c>
      <c r="L40" s="276">
        <v>0</v>
      </c>
      <c r="M40" s="276">
        <v>0</v>
      </c>
      <c r="N40" s="277"/>
    </row>
    <row r="41" spans="1:14" ht="15.75" customHeight="1">
      <c r="A41" s="324" t="s">
        <v>225</v>
      </c>
      <c r="B41" s="452">
        <v>21617</v>
      </c>
      <c r="C41" s="452">
        <v>0</v>
      </c>
      <c r="D41" s="452">
        <v>0</v>
      </c>
      <c r="E41" s="452">
        <v>916</v>
      </c>
      <c r="F41" s="452">
        <v>0</v>
      </c>
      <c r="G41" s="452">
        <v>15026</v>
      </c>
      <c r="H41" s="452">
        <v>0</v>
      </c>
      <c r="I41" s="452">
        <v>0</v>
      </c>
      <c r="J41" s="452">
        <v>37559</v>
      </c>
      <c r="K41" s="452">
        <v>37559</v>
      </c>
      <c r="L41" s="452">
        <v>0</v>
      </c>
      <c r="M41" s="452">
        <v>0</v>
      </c>
      <c r="N41" s="453"/>
    </row>
    <row r="42" spans="1:14" ht="15.75" customHeight="1">
      <c r="A42" s="274" t="s">
        <v>226</v>
      </c>
      <c r="B42" s="276">
        <v>0</v>
      </c>
      <c r="C42" s="276">
        <v>0</v>
      </c>
      <c r="D42" s="276">
        <v>0</v>
      </c>
      <c r="E42" s="276">
        <v>318</v>
      </c>
      <c r="F42" s="276">
        <v>45</v>
      </c>
      <c r="G42" s="276">
        <v>8597</v>
      </c>
      <c r="H42" s="276">
        <v>0</v>
      </c>
      <c r="I42" s="276">
        <v>0</v>
      </c>
      <c r="J42" s="276">
        <v>8960</v>
      </c>
      <c r="K42" s="276">
        <v>8960</v>
      </c>
      <c r="L42" s="276">
        <v>0</v>
      </c>
      <c r="M42" s="276">
        <v>0</v>
      </c>
      <c r="N42" s="277"/>
    </row>
    <row r="43" spans="1:14" ht="15.75" customHeight="1">
      <c r="A43" s="15" t="s">
        <v>229</v>
      </c>
      <c r="B43" s="294">
        <v>1752</v>
      </c>
      <c r="C43" s="294">
        <v>0</v>
      </c>
      <c r="D43" s="294">
        <v>0</v>
      </c>
      <c r="E43" s="294">
        <v>6</v>
      </c>
      <c r="F43" s="294">
        <v>0</v>
      </c>
      <c r="G43" s="294">
        <v>3731</v>
      </c>
      <c r="H43" s="294">
        <v>0</v>
      </c>
      <c r="I43" s="294">
        <v>0</v>
      </c>
      <c r="J43" s="294">
        <v>5489</v>
      </c>
      <c r="K43" s="294">
        <v>5489</v>
      </c>
      <c r="L43" s="294">
        <v>0</v>
      </c>
      <c r="M43" s="294">
        <v>0</v>
      </c>
      <c r="N43" s="294"/>
    </row>
    <row r="44" spans="1:14" ht="15.75" customHeight="1">
      <c r="A44" s="15" t="s">
        <v>227</v>
      </c>
      <c r="B44" s="294">
        <v>8428</v>
      </c>
      <c r="C44" s="294">
        <v>0</v>
      </c>
      <c r="D44" s="294">
        <v>0</v>
      </c>
      <c r="E44" s="294">
        <v>306</v>
      </c>
      <c r="F44" s="294">
        <v>0</v>
      </c>
      <c r="G44" s="294">
        <v>14963</v>
      </c>
      <c r="H44" s="294">
        <v>0</v>
      </c>
      <c r="I44" s="294">
        <v>0</v>
      </c>
      <c r="J44" s="294">
        <v>23697</v>
      </c>
      <c r="K44" s="294">
        <v>23697</v>
      </c>
      <c r="L44" s="294">
        <v>0</v>
      </c>
      <c r="M44" s="294">
        <v>0</v>
      </c>
      <c r="N44" s="294"/>
    </row>
    <row r="45" spans="1:14" ht="15.75" customHeight="1" thickBot="1">
      <c r="A45" s="65" t="s">
        <v>230</v>
      </c>
      <c r="B45" s="521">
        <v>20117</v>
      </c>
      <c r="C45" s="521">
        <v>0</v>
      </c>
      <c r="D45" s="521">
        <v>3</v>
      </c>
      <c r="E45" s="521">
        <v>1043</v>
      </c>
      <c r="F45" s="521">
        <v>515</v>
      </c>
      <c r="G45" s="521">
        <v>13334</v>
      </c>
      <c r="H45" s="521"/>
      <c r="I45" s="521"/>
      <c r="J45" s="521">
        <v>35012</v>
      </c>
      <c r="K45" s="521">
        <v>34587</v>
      </c>
      <c r="L45" s="521">
        <v>425</v>
      </c>
      <c r="M45" s="521"/>
      <c r="N45" s="521"/>
    </row>
    <row r="46" spans="1:14" ht="15.75" customHeight="1" thickBot="1">
      <c r="A46" s="19" t="s">
        <v>158</v>
      </c>
      <c r="B46" s="49">
        <f>SUM(B5:B45)</f>
        <v>660168</v>
      </c>
      <c r="C46" s="49">
        <f t="shared" ref="C46:M46" si="0">SUM(C5:C45)</f>
        <v>0</v>
      </c>
      <c r="D46" s="49">
        <f t="shared" si="0"/>
        <v>931</v>
      </c>
      <c r="E46" s="49">
        <f t="shared" si="0"/>
        <v>20953</v>
      </c>
      <c r="F46" s="49">
        <f t="shared" si="0"/>
        <v>735</v>
      </c>
      <c r="G46" s="49">
        <f t="shared" si="0"/>
        <v>675292</v>
      </c>
      <c r="H46" s="49">
        <f t="shared" si="0"/>
        <v>25</v>
      </c>
      <c r="I46" s="49">
        <f t="shared" si="0"/>
        <v>4774</v>
      </c>
      <c r="J46" s="49">
        <f t="shared" si="0"/>
        <v>1362878</v>
      </c>
      <c r="K46" s="49">
        <f t="shared" si="0"/>
        <v>1337348</v>
      </c>
      <c r="L46" s="49">
        <f t="shared" si="0"/>
        <v>425</v>
      </c>
      <c r="M46" s="49">
        <f t="shared" si="0"/>
        <v>25104</v>
      </c>
      <c r="N46" s="119"/>
    </row>
    <row r="47" spans="1:14" ht="15.75" customHeight="1">
      <c r="A47" s="482" t="s">
        <v>231</v>
      </c>
      <c r="B47" s="496">
        <v>0</v>
      </c>
      <c r="C47" s="496">
        <v>0</v>
      </c>
      <c r="D47" s="496">
        <v>0</v>
      </c>
      <c r="E47" s="496">
        <v>0</v>
      </c>
      <c r="F47" s="496">
        <v>0</v>
      </c>
      <c r="G47" s="496">
        <v>0</v>
      </c>
      <c r="H47" s="496">
        <v>0</v>
      </c>
      <c r="I47" s="496">
        <v>0</v>
      </c>
      <c r="J47" s="496">
        <v>0</v>
      </c>
      <c r="K47" s="496">
        <v>0</v>
      </c>
      <c r="L47" s="496">
        <v>0</v>
      </c>
      <c r="M47" s="496">
        <v>0</v>
      </c>
      <c r="N47" s="496"/>
    </row>
    <row r="48" spans="1:14" ht="15.75" customHeight="1">
      <c r="A48" s="15" t="s">
        <v>232</v>
      </c>
      <c r="B48" s="434" t="s">
        <v>265</v>
      </c>
      <c r="C48" s="434" t="s">
        <v>265</v>
      </c>
      <c r="D48" s="434" t="s">
        <v>459</v>
      </c>
      <c r="E48" s="434" t="s">
        <v>265</v>
      </c>
      <c r="F48" s="434" t="s">
        <v>265</v>
      </c>
      <c r="G48" s="434" t="s">
        <v>459</v>
      </c>
      <c r="H48" s="434" t="s">
        <v>265</v>
      </c>
      <c r="I48" s="434" t="s">
        <v>265</v>
      </c>
      <c r="J48" s="434">
        <v>0</v>
      </c>
      <c r="K48" s="434" t="s">
        <v>265</v>
      </c>
      <c r="L48" s="434" t="s">
        <v>265</v>
      </c>
      <c r="M48" s="434" t="s">
        <v>265</v>
      </c>
      <c r="N48" s="434"/>
    </row>
    <row r="49" spans="1:14" ht="15.75" customHeight="1" thickBot="1">
      <c r="A49" s="65" t="s">
        <v>263</v>
      </c>
      <c r="B49" s="553">
        <v>70776</v>
      </c>
      <c r="C49" s="553">
        <v>0</v>
      </c>
      <c r="D49" s="553">
        <v>0</v>
      </c>
      <c r="E49" s="553">
        <v>122</v>
      </c>
      <c r="F49" s="553">
        <v>0</v>
      </c>
      <c r="G49" s="553">
        <v>6540</v>
      </c>
      <c r="H49" s="553">
        <v>0</v>
      </c>
      <c r="I49" s="553">
        <v>0</v>
      </c>
      <c r="J49" s="553">
        <v>77438</v>
      </c>
      <c r="K49" s="553">
        <v>77438</v>
      </c>
      <c r="L49" s="553">
        <v>0</v>
      </c>
      <c r="M49" s="553">
        <v>0</v>
      </c>
      <c r="N49" s="553"/>
    </row>
    <row r="50" spans="1:14" ht="15.75" customHeight="1" thickBot="1">
      <c r="A50" s="18" t="s">
        <v>158</v>
      </c>
      <c r="B50" s="49">
        <f>SUM(B47:B49)</f>
        <v>70776</v>
      </c>
      <c r="C50" s="49">
        <f t="shared" ref="C50:M50" si="1">SUM(C47:C49)</f>
        <v>0</v>
      </c>
      <c r="D50" s="49">
        <f t="shared" si="1"/>
        <v>0</v>
      </c>
      <c r="E50" s="49">
        <f t="shared" si="1"/>
        <v>122</v>
      </c>
      <c r="F50" s="49">
        <f t="shared" si="1"/>
        <v>0</v>
      </c>
      <c r="G50" s="49">
        <f t="shared" si="1"/>
        <v>6540</v>
      </c>
      <c r="H50" s="49">
        <f t="shared" si="1"/>
        <v>0</v>
      </c>
      <c r="I50" s="49">
        <f t="shared" si="1"/>
        <v>0</v>
      </c>
      <c r="J50" s="49">
        <f t="shared" si="1"/>
        <v>77438</v>
      </c>
      <c r="K50" s="49">
        <f t="shared" si="1"/>
        <v>77438</v>
      </c>
      <c r="L50" s="49">
        <f t="shared" si="1"/>
        <v>0</v>
      </c>
      <c r="M50" s="49">
        <f t="shared" si="1"/>
        <v>0</v>
      </c>
      <c r="N50" s="119"/>
    </row>
    <row r="51" spans="1:14" ht="15.75" customHeight="1" thickBot="1">
      <c r="A51" s="19" t="s">
        <v>11</v>
      </c>
      <c r="B51" s="49">
        <f>B46+B50</f>
        <v>730944</v>
      </c>
      <c r="C51" s="49">
        <f t="shared" ref="C51:M51" si="2">C46+C50</f>
        <v>0</v>
      </c>
      <c r="D51" s="49">
        <f t="shared" si="2"/>
        <v>931</v>
      </c>
      <c r="E51" s="49">
        <f t="shared" si="2"/>
        <v>21075</v>
      </c>
      <c r="F51" s="49">
        <f t="shared" si="2"/>
        <v>735</v>
      </c>
      <c r="G51" s="49">
        <f t="shared" si="2"/>
        <v>681832</v>
      </c>
      <c r="H51" s="49">
        <f t="shared" si="2"/>
        <v>25</v>
      </c>
      <c r="I51" s="49">
        <f t="shared" si="2"/>
        <v>4774</v>
      </c>
      <c r="J51" s="49">
        <f t="shared" si="2"/>
        <v>1440316</v>
      </c>
      <c r="K51" s="49">
        <f t="shared" si="2"/>
        <v>1414786</v>
      </c>
      <c r="L51" s="49">
        <f t="shared" si="2"/>
        <v>425</v>
      </c>
      <c r="M51" s="49">
        <f t="shared" si="2"/>
        <v>25104</v>
      </c>
      <c r="N51" s="119"/>
    </row>
  </sheetData>
  <mergeCells count="15">
    <mergeCell ref="I3:I4"/>
    <mergeCell ref="J3:J4"/>
    <mergeCell ref="K3:K4"/>
    <mergeCell ref="L3:L4"/>
    <mergeCell ref="K2:M2"/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</mergeCells>
  <phoneticPr fontId="2"/>
  <pageMargins left="0.98425196850393704" right="0.78740157480314965" top="0.78740157480314965" bottom="0.78740157480314965" header="0.51181102362204722" footer="0.51181102362204722"/>
  <pageSetup paperSize="9" firstPageNumber="48" fitToWidth="2" orientation="portrait" useFirstPageNumber="1" r:id="rId1"/>
  <headerFooter alignWithMargins="0">
    <oddFooter>&amp;C&amp;"ＭＳ 明朝,標準"&amp;12&amp;P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68"/>
  <sheetViews>
    <sheetView view="pageBreakPreview" zoomScale="80" zoomScaleNormal="75" zoomScaleSheetLayoutView="80" workbookViewId="0">
      <selection activeCell="L14" sqref="L14"/>
    </sheetView>
  </sheetViews>
  <sheetFormatPr defaultRowHeight="13.5"/>
  <cols>
    <col min="1" max="1" width="10.375" style="13" customWidth="1"/>
    <col min="2" max="2" width="11" style="23" hidden="1" customWidth="1"/>
    <col min="3" max="3" width="11" style="23" customWidth="1"/>
    <col min="4" max="4" width="9.125" style="1" bestFit="1" customWidth="1"/>
    <col min="5" max="5" width="25.625" style="1" customWidth="1"/>
    <col min="6" max="6" width="13.75" style="1" customWidth="1"/>
    <col min="7" max="7" width="9.125" style="1" customWidth="1"/>
    <col min="8" max="8" width="21.375" style="1" customWidth="1"/>
    <col min="9" max="9" width="22.125" style="1" customWidth="1"/>
    <col min="10" max="10" width="18.125" style="1" customWidth="1"/>
    <col min="11" max="11" width="4.5" style="1" customWidth="1"/>
    <col min="12" max="14" width="4.75" style="1" customWidth="1"/>
    <col min="15" max="15" width="5.125" style="1" bestFit="1" customWidth="1"/>
    <col min="16" max="16" width="7.875" style="1" customWidth="1"/>
    <col min="17" max="17" width="9.75" style="1" customWidth="1"/>
    <col min="18" max="18" width="8.625" style="1" customWidth="1"/>
    <col min="19" max="19" width="10.625" style="1" customWidth="1"/>
    <col min="20" max="20" width="47.125" style="1" customWidth="1"/>
    <col min="21" max="16384" width="9" style="1"/>
  </cols>
  <sheetData>
    <row r="1" spans="1:220" ht="14.25">
      <c r="A1" s="768" t="s">
        <v>155</v>
      </c>
      <c r="T1" s="13" t="str">
        <f>蔵書Ⅰ!R1</f>
        <v>平成31年3月31日現在</v>
      </c>
    </row>
    <row r="2" spans="1:220" ht="14.1" customHeight="1">
      <c r="A2" s="919" t="s">
        <v>0</v>
      </c>
      <c r="B2" s="910" t="s">
        <v>113</v>
      </c>
      <c r="C2" s="912" t="s">
        <v>113</v>
      </c>
      <c r="D2" s="922" t="s">
        <v>653</v>
      </c>
      <c r="E2" s="923"/>
      <c r="F2" s="923"/>
      <c r="G2" s="924"/>
      <c r="H2" s="20" t="s">
        <v>195</v>
      </c>
      <c r="I2" s="185" t="s">
        <v>196</v>
      </c>
      <c r="J2" s="20" t="s">
        <v>197</v>
      </c>
      <c r="K2" s="927" t="s">
        <v>655</v>
      </c>
      <c r="L2" s="928"/>
      <c r="M2" s="928"/>
      <c r="N2" s="929"/>
      <c r="O2" s="24" t="s">
        <v>114</v>
      </c>
      <c r="P2" s="25"/>
      <c r="Q2" s="29" t="s">
        <v>201</v>
      </c>
      <c r="R2" s="186" t="s">
        <v>115</v>
      </c>
      <c r="S2" s="186" t="s">
        <v>198</v>
      </c>
      <c r="T2" s="20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B2" s="6"/>
      <c r="HC2" s="6"/>
      <c r="HD2" s="6"/>
      <c r="HE2" s="6"/>
      <c r="HF2" s="6"/>
      <c r="HG2" s="6"/>
      <c r="HH2" s="6"/>
      <c r="HI2" s="6"/>
      <c r="HL2" s="7"/>
    </row>
    <row r="3" spans="1:220" ht="14.1" customHeight="1">
      <c r="A3" s="920"/>
      <c r="B3" s="911"/>
      <c r="C3" s="913"/>
      <c r="D3" s="925" t="s">
        <v>199</v>
      </c>
      <c r="E3" s="925" t="s">
        <v>291</v>
      </c>
      <c r="F3" s="915" t="s">
        <v>200</v>
      </c>
      <c r="G3" s="917" t="s">
        <v>654</v>
      </c>
      <c r="H3" s="8"/>
      <c r="I3" s="26"/>
      <c r="J3" s="8"/>
      <c r="K3" s="27"/>
      <c r="L3" s="917" t="s">
        <v>116</v>
      </c>
      <c r="M3" s="912" t="s">
        <v>117</v>
      </c>
      <c r="N3" s="930" t="s">
        <v>118</v>
      </c>
      <c r="O3" s="28" t="s">
        <v>74</v>
      </c>
      <c r="P3" s="908" t="s">
        <v>119</v>
      </c>
      <c r="Q3" s="30" t="s">
        <v>120</v>
      </c>
      <c r="R3" s="797" t="s">
        <v>121</v>
      </c>
      <c r="S3" s="798" t="s">
        <v>121</v>
      </c>
      <c r="T3" s="22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B3" s="6"/>
      <c r="HC3" s="6"/>
      <c r="HD3" s="6"/>
      <c r="HE3" s="6"/>
      <c r="HF3" s="6"/>
      <c r="HG3" s="6"/>
      <c r="HH3" s="6"/>
      <c r="HI3" s="6"/>
      <c r="HL3" s="7"/>
    </row>
    <row r="4" spans="1:220" ht="14.1" customHeight="1">
      <c r="A4" s="921"/>
      <c r="B4" s="911"/>
      <c r="C4" s="914"/>
      <c r="D4" s="926"/>
      <c r="E4" s="926"/>
      <c r="F4" s="916"/>
      <c r="G4" s="918"/>
      <c r="H4" s="208"/>
      <c r="I4" s="209"/>
      <c r="J4" s="214" t="s">
        <v>122</v>
      </c>
      <c r="K4" s="209"/>
      <c r="L4" s="918"/>
      <c r="M4" s="914"/>
      <c r="N4" s="931"/>
      <c r="O4" s="213"/>
      <c r="P4" s="909"/>
      <c r="Q4" s="210" t="s">
        <v>123</v>
      </c>
      <c r="R4" s="211"/>
      <c r="S4" s="212"/>
      <c r="T4" s="212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B4" s="6"/>
      <c r="HC4" s="6"/>
      <c r="HD4" s="6"/>
      <c r="HE4" s="6"/>
      <c r="HF4" s="6"/>
      <c r="HG4" s="6"/>
      <c r="HH4" s="6"/>
      <c r="HI4" s="6"/>
      <c r="HL4" s="7"/>
    </row>
    <row r="5" spans="1:220" s="6" customFormat="1" ht="21" customHeight="1">
      <c r="A5" s="63" t="s">
        <v>380</v>
      </c>
      <c r="B5" s="328" t="s">
        <v>278</v>
      </c>
      <c r="C5" s="328">
        <v>40913</v>
      </c>
      <c r="D5" s="336" t="s">
        <v>555</v>
      </c>
      <c r="E5" s="333" t="s">
        <v>548</v>
      </c>
      <c r="F5" s="334" t="s">
        <v>548</v>
      </c>
      <c r="G5" s="334" t="s">
        <v>548</v>
      </c>
      <c r="H5" s="537" t="s">
        <v>548</v>
      </c>
      <c r="I5" s="538" t="s">
        <v>548</v>
      </c>
      <c r="J5" s="333" t="s">
        <v>556</v>
      </c>
      <c r="K5" s="334" t="s">
        <v>403</v>
      </c>
      <c r="L5" s="334" t="s">
        <v>403</v>
      </c>
      <c r="M5" s="334" t="s">
        <v>403</v>
      </c>
      <c r="N5" s="334" t="s">
        <v>404</v>
      </c>
      <c r="O5" s="335">
        <v>99</v>
      </c>
      <c r="P5" s="335">
        <v>24</v>
      </c>
      <c r="Q5" s="335">
        <v>0</v>
      </c>
      <c r="R5" s="335">
        <v>6926</v>
      </c>
      <c r="S5" s="335">
        <v>14121</v>
      </c>
      <c r="T5" s="539"/>
    </row>
    <row r="6" spans="1:220" s="6" customFormat="1" ht="21" customHeight="1">
      <c r="A6" s="15" t="s">
        <v>269</v>
      </c>
      <c r="B6" s="396"/>
      <c r="C6" s="401"/>
      <c r="D6" s="305"/>
      <c r="E6" s="306"/>
      <c r="F6" s="306"/>
      <c r="G6" s="306"/>
      <c r="H6" s="308"/>
      <c r="I6" s="308"/>
      <c r="J6" s="308"/>
      <c r="K6" s="309"/>
      <c r="L6" s="309"/>
      <c r="M6" s="309"/>
      <c r="N6" s="309"/>
      <c r="O6" s="50"/>
      <c r="P6" s="61"/>
      <c r="Q6" s="61"/>
      <c r="R6" s="51"/>
      <c r="S6" s="50"/>
      <c r="T6" s="78" t="s">
        <v>517</v>
      </c>
    </row>
    <row r="7" spans="1:220" s="6" customFormat="1" ht="21" customHeight="1">
      <c r="A7" s="15" t="s">
        <v>271</v>
      </c>
      <c r="B7" s="278"/>
      <c r="C7" s="278"/>
      <c r="D7" s="279"/>
      <c r="E7" s="280"/>
      <c r="F7" s="280"/>
      <c r="G7" s="280"/>
      <c r="H7" s="281"/>
      <c r="I7" s="281"/>
      <c r="J7" s="281"/>
      <c r="K7" s="282"/>
      <c r="L7" s="282"/>
      <c r="M7" s="282"/>
      <c r="N7" s="282"/>
      <c r="O7" s="283"/>
      <c r="P7" s="283"/>
      <c r="Q7" s="283"/>
      <c r="R7" s="283"/>
      <c r="S7" s="283"/>
      <c r="T7" s="78" t="s">
        <v>517</v>
      </c>
    </row>
    <row r="8" spans="1:220" s="41" customFormat="1" ht="22.5" customHeight="1">
      <c r="A8" s="15" t="s">
        <v>349</v>
      </c>
      <c r="B8" s="278">
        <v>40603</v>
      </c>
      <c r="C8" s="278">
        <v>42917</v>
      </c>
      <c r="D8" s="279" t="s">
        <v>425</v>
      </c>
      <c r="E8" s="280" t="s">
        <v>507</v>
      </c>
      <c r="F8" s="281" t="s">
        <v>426</v>
      </c>
      <c r="G8" s="280" t="s">
        <v>508</v>
      </c>
      <c r="H8" s="281" t="s">
        <v>509</v>
      </c>
      <c r="I8" s="281" t="s">
        <v>510</v>
      </c>
      <c r="J8" s="466" t="s">
        <v>511</v>
      </c>
      <c r="K8" s="282" t="s">
        <v>403</v>
      </c>
      <c r="L8" s="282" t="s">
        <v>403</v>
      </c>
      <c r="M8" s="282" t="s">
        <v>403</v>
      </c>
      <c r="N8" s="282" t="s">
        <v>413</v>
      </c>
      <c r="O8" s="283">
        <v>145</v>
      </c>
      <c r="P8" s="283">
        <v>32</v>
      </c>
      <c r="Q8" s="283">
        <v>6</v>
      </c>
      <c r="R8" s="283" t="s">
        <v>523</v>
      </c>
      <c r="S8" s="283">
        <v>73866</v>
      </c>
      <c r="T8" s="284" t="s">
        <v>427</v>
      </c>
    </row>
    <row r="9" spans="1:220" ht="21" customHeight="1">
      <c r="A9" s="15" t="s">
        <v>350</v>
      </c>
      <c r="B9" s="278"/>
      <c r="C9" s="278"/>
      <c r="D9" s="279"/>
      <c r="E9" s="280"/>
      <c r="F9" s="280"/>
      <c r="G9" s="280"/>
      <c r="H9" s="281"/>
      <c r="I9" s="281"/>
      <c r="J9" s="281"/>
      <c r="K9" s="282"/>
      <c r="L9" s="282"/>
      <c r="M9" s="282"/>
      <c r="N9" s="282"/>
      <c r="O9" s="283"/>
      <c r="P9" s="283"/>
      <c r="Q9" s="283"/>
      <c r="R9" s="283"/>
      <c r="S9" s="283"/>
      <c r="T9" s="284" t="s">
        <v>468</v>
      </c>
    </row>
    <row r="10" spans="1:220" ht="21" customHeight="1">
      <c r="A10" s="63" t="s">
        <v>143</v>
      </c>
      <c r="B10" s="388"/>
      <c r="C10" s="388"/>
      <c r="D10" s="329"/>
      <c r="E10" s="330"/>
      <c r="F10" s="330"/>
      <c r="G10" s="330"/>
      <c r="H10" s="333"/>
      <c r="I10" s="333"/>
      <c r="J10" s="333"/>
      <c r="K10" s="334"/>
      <c r="L10" s="334"/>
      <c r="M10" s="334"/>
      <c r="N10" s="334"/>
      <c r="O10" s="335"/>
      <c r="P10" s="335"/>
      <c r="Q10" s="335"/>
      <c r="R10" s="335"/>
      <c r="S10" s="335"/>
      <c r="T10" s="463" t="s">
        <v>468</v>
      </c>
    </row>
    <row r="11" spans="1:220" ht="21" customHeight="1">
      <c r="A11" s="15" t="s">
        <v>144</v>
      </c>
      <c r="B11" s="278"/>
      <c r="C11" s="278"/>
      <c r="D11" s="279"/>
      <c r="E11" s="280"/>
      <c r="F11" s="280"/>
      <c r="G11" s="280"/>
      <c r="H11" s="281"/>
      <c r="I11" s="281"/>
      <c r="J11" s="281"/>
      <c r="K11" s="282"/>
      <c r="L11" s="282"/>
      <c r="M11" s="282"/>
      <c r="N11" s="282"/>
      <c r="O11" s="283"/>
      <c r="P11" s="283"/>
      <c r="Q11" s="283"/>
      <c r="R11" s="296"/>
      <c r="S11" s="443"/>
      <c r="T11" s="297" t="s">
        <v>468</v>
      </c>
      <c r="U11" s="139"/>
    </row>
    <row r="12" spans="1:220" ht="21" customHeight="1">
      <c r="A12" s="15" t="s">
        <v>147</v>
      </c>
      <c r="B12" s="295"/>
      <c r="C12" s="278"/>
      <c r="D12" s="279"/>
      <c r="E12" s="280"/>
      <c r="F12" s="280"/>
      <c r="G12" s="280"/>
      <c r="H12" s="281"/>
      <c r="I12" s="281"/>
      <c r="J12" s="281"/>
      <c r="K12" s="282"/>
      <c r="L12" s="282"/>
      <c r="M12" s="282"/>
      <c r="N12" s="282"/>
      <c r="O12" s="283"/>
      <c r="P12" s="283"/>
      <c r="Q12" s="283"/>
      <c r="R12" s="296"/>
      <c r="S12" s="443"/>
      <c r="T12" s="297" t="s">
        <v>468</v>
      </c>
      <c r="U12" s="139"/>
    </row>
    <row r="13" spans="1:220" ht="21" customHeight="1">
      <c r="A13" s="15" t="s">
        <v>223</v>
      </c>
      <c r="B13" s="295"/>
      <c r="C13" s="278"/>
      <c r="D13" s="279"/>
      <c r="E13" s="280"/>
      <c r="F13" s="280"/>
      <c r="G13" s="280"/>
      <c r="H13" s="281"/>
      <c r="I13" s="281"/>
      <c r="J13" s="281"/>
      <c r="K13" s="282"/>
      <c r="L13" s="282"/>
      <c r="M13" s="282"/>
      <c r="N13" s="282"/>
      <c r="O13" s="283"/>
      <c r="P13" s="283"/>
      <c r="Q13" s="283"/>
      <c r="R13" s="296"/>
      <c r="S13" s="443"/>
      <c r="T13" s="297" t="s">
        <v>468</v>
      </c>
    </row>
    <row r="14" spans="1:220" s="41" customFormat="1" ht="21" customHeight="1">
      <c r="A14" s="64" t="s">
        <v>145</v>
      </c>
      <c r="B14" s="362">
        <v>38991</v>
      </c>
      <c r="C14" s="362">
        <v>43009</v>
      </c>
      <c r="D14" s="363" t="s">
        <v>443</v>
      </c>
      <c r="E14" s="364" t="s">
        <v>506</v>
      </c>
      <c r="F14" s="364" t="s">
        <v>398</v>
      </c>
      <c r="G14" s="364" t="s">
        <v>430</v>
      </c>
      <c r="H14" s="365" t="s">
        <v>560</v>
      </c>
      <c r="I14" s="365" t="s">
        <v>401</v>
      </c>
      <c r="J14" s="365" t="s">
        <v>442</v>
      </c>
      <c r="K14" s="447" t="s">
        <v>403</v>
      </c>
      <c r="L14" s="447" t="s">
        <v>403</v>
      </c>
      <c r="M14" s="447" t="s">
        <v>403</v>
      </c>
      <c r="N14" s="447" t="s">
        <v>404</v>
      </c>
      <c r="O14" s="448">
        <v>19</v>
      </c>
      <c r="P14" s="448">
        <v>4</v>
      </c>
      <c r="Q14" s="448">
        <v>5</v>
      </c>
      <c r="R14" s="448" t="s">
        <v>148</v>
      </c>
      <c r="S14" s="448">
        <v>15035</v>
      </c>
      <c r="T14" s="449"/>
    </row>
    <row r="15" spans="1:220" s="41" customFormat="1" ht="21" customHeight="1">
      <c r="A15" s="63" t="s">
        <v>351</v>
      </c>
      <c r="B15" s="328">
        <v>40725</v>
      </c>
      <c r="C15" s="328">
        <v>43009</v>
      </c>
      <c r="D15" s="329" t="s">
        <v>396</v>
      </c>
      <c r="E15" s="330" t="s">
        <v>506</v>
      </c>
      <c r="F15" s="330" t="s">
        <v>398</v>
      </c>
      <c r="G15" s="330" t="s">
        <v>430</v>
      </c>
      <c r="H15" s="333" t="s">
        <v>518</v>
      </c>
      <c r="I15" s="333" t="s">
        <v>401</v>
      </c>
      <c r="J15" s="333" t="s">
        <v>442</v>
      </c>
      <c r="K15" s="334" t="s">
        <v>403</v>
      </c>
      <c r="L15" s="334" t="s">
        <v>403</v>
      </c>
      <c r="M15" s="334" t="s">
        <v>403</v>
      </c>
      <c r="N15" s="334" t="s">
        <v>404</v>
      </c>
      <c r="O15" s="335">
        <v>6</v>
      </c>
      <c r="P15" s="335">
        <v>2</v>
      </c>
      <c r="Q15" s="335">
        <v>1</v>
      </c>
      <c r="R15" s="335"/>
      <c r="S15" s="335"/>
      <c r="T15" s="336" t="s">
        <v>562</v>
      </c>
    </row>
    <row r="16" spans="1:220" ht="21" customHeight="1">
      <c r="A16" s="15" t="s">
        <v>352</v>
      </c>
      <c r="B16" s="295"/>
      <c r="C16" s="295">
        <v>42309</v>
      </c>
      <c r="D16" s="279" t="s">
        <v>443</v>
      </c>
      <c r="E16" s="280" t="s">
        <v>429</v>
      </c>
      <c r="F16" s="306" t="s">
        <v>398</v>
      </c>
      <c r="G16" s="280" t="s">
        <v>430</v>
      </c>
      <c r="H16" s="308" t="s">
        <v>431</v>
      </c>
      <c r="I16" s="308" t="s">
        <v>401</v>
      </c>
      <c r="J16" s="308" t="s">
        <v>402</v>
      </c>
      <c r="K16" s="309" t="s">
        <v>403</v>
      </c>
      <c r="L16" s="309" t="s">
        <v>403</v>
      </c>
      <c r="M16" s="309" t="s">
        <v>403</v>
      </c>
      <c r="N16" s="478" t="s">
        <v>404</v>
      </c>
      <c r="O16" s="296">
        <v>19</v>
      </c>
      <c r="P16" s="296">
        <v>4</v>
      </c>
      <c r="Q16" s="296">
        <v>2</v>
      </c>
      <c r="R16" s="296">
        <v>3402</v>
      </c>
      <c r="S16" s="296">
        <v>7516</v>
      </c>
      <c r="T16" s="297"/>
    </row>
    <row r="17" spans="1:21" ht="21" customHeight="1">
      <c r="A17" s="15" t="s">
        <v>235</v>
      </c>
      <c r="B17" s="295"/>
      <c r="C17" s="295">
        <v>42309</v>
      </c>
      <c r="D17" s="279" t="s">
        <v>396</v>
      </c>
      <c r="E17" s="280" t="s">
        <v>429</v>
      </c>
      <c r="F17" s="280" t="s">
        <v>398</v>
      </c>
      <c r="G17" s="280" t="s">
        <v>430</v>
      </c>
      <c r="H17" s="281" t="s">
        <v>431</v>
      </c>
      <c r="I17" s="281" t="s">
        <v>401</v>
      </c>
      <c r="J17" s="281" t="s">
        <v>402</v>
      </c>
      <c r="K17" s="282" t="s">
        <v>403</v>
      </c>
      <c r="L17" s="282" t="s">
        <v>403</v>
      </c>
      <c r="M17" s="282" t="s">
        <v>403</v>
      </c>
      <c r="N17" s="282" t="s">
        <v>404</v>
      </c>
      <c r="O17" s="283">
        <v>6</v>
      </c>
      <c r="P17" s="283">
        <v>2</v>
      </c>
      <c r="Q17" s="283">
        <v>1</v>
      </c>
      <c r="R17" s="283"/>
      <c r="S17" s="283"/>
      <c r="T17" s="284" t="s">
        <v>561</v>
      </c>
    </row>
    <row r="18" spans="1:21" ht="21" customHeight="1">
      <c r="A18" s="15" t="s">
        <v>353</v>
      </c>
      <c r="B18" s="295"/>
      <c r="C18" s="295">
        <v>42309</v>
      </c>
      <c r="D18" s="279" t="s">
        <v>396</v>
      </c>
      <c r="E18" s="280" t="s">
        <v>429</v>
      </c>
      <c r="F18" s="280" t="s">
        <v>398</v>
      </c>
      <c r="G18" s="280" t="s">
        <v>430</v>
      </c>
      <c r="H18" s="281" t="s">
        <v>431</v>
      </c>
      <c r="I18" s="281" t="s">
        <v>401</v>
      </c>
      <c r="J18" s="281" t="s">
        <v>402</v>
      </c>
      <c r="K18" s="282" t="s">
        <v>403</v>
      </c>
      <c r="L18" s="282" t="s">
        <v>403</v>
      </c>
      <c r="M18" s="282" t="s">
        <v>403</v>
      </c>
      <c r="N18" s="282" t="s">
        <v>404</v>
      </c>
      <c r="O18" s="283">
        <v>8</v>
      </c>
      <c r="P18" s="283">
        <v>2</v>
      </c>
      <c r="Q18" s="283">
        <v>1</v>
      </c>
      <c r="R18" s="283"/>
      <c r="S18" s="283"/>
      <c r="T18" s="284" t="s">
        <v>561</v>
      </c>
    </row>
    <row r="19" spans="1:21" ht="21" customHeight="1">
      <c r="A19" s="64" t="s">
        <v>234</v>
      </c>
      <c r="B19" s="362"/>
      <c r="C19" s="362">
        <v>42309</v>
      </c>
      <c r="D19" s="363" t="s">
        <v>396</v>
      </c>
      <c r="E19" s="364" t="s">
        <v>429</v>
      </c>
      <c r="F19" s="364" t="s">
        <v>398</v>
      </c>
      <c r="G19" s="364" t="s">
        <v>430</v>
      </c>
      <c r="H19" s="365" t="s">
        <v>431</v>
      </c>
      <c r="I19" s="365" t="s">
        <v>401</v>
      </c>
      <c r="J19" s="365" t="s">
        <v>402</v>
      </c>
      <c r="K19" s="447" t="s">
        <v>403</v>
      </c>
      <c r="L19" s="447" t="s">
        <v>403</v>
      </c>
      <c r="M19" s="447" t="s">
        <v>403</v>
      </c>
      <c r="N19" s="447" t="s">
        <v>404</v>
      </c>
      <c r="O19" s="448">
        <v>8</v>
      </c>
      <c r="P19" s="448">
        <v>2</v>
      </c>
      <c r="Q19" s="448">
        <v>1</v>
      </c>
      <c r="R19" s="448"/>
      <c r="S19" s="448"/>
      <c r="T19" s="284" t="s">
        <v>561</v>
      </c>
    </row>
    <row r="20" spans="1:21" ht="21" customHeight="1">
      <c r="A20" s="63" t="s">
        <v>354</v>
      </c>
      <c r="B20" s="388" t="s">
        <v>279</v>
      </c>
      <c r="C20" s="388">
        <v>43282</v>
      </c>
      <c r="D20" s="305" t="s">
        <v>414</v>
      </c>
      <c r="E20" s="330" t="s">
        <v>563</v>
      </c>
      <c r="F20" s="330" t="s">
        <v>398</v>
      </c>
      <c r="G20" s="330" t="s">
        <v>564</v>
      </c>
      <c r="H20" s="333" t="s">
        <v>565</v>
      </c>
      <c r="I20" s="333" t="s">
        <v>566</v>
      </c>
      <c r="J20" s="281" t="s">
        <v>569</v>
      </c>
      <c r="K20" s="334" t="s">
        <v>403</v>
      </c>
      <c r="L20" s="334" t="s">
        <v>403</v>
      </c>
      <c r="M20" s="334" t="s">
        <v>403</v>
      </c>
      <c r="N20" s="334" t="s">
        <v>413</v>
      </c>
      <c r="O20" s="335">
        <v>26</v>
      </c>
      <c r="P20" s="335">
        <v>6</v>
      </c>
      <c r="Q20" s="335">
        <v>2</v>
      </c>
      <c r="R20" s="335">
        <v>0</v>
      </c>
      <c r="S20" s="335">
        <v>18954</v>
      </c>
      <c r="T20" s="336"/>
    </row>
    <row r="21" spans="1:21" ht="21" customHeight="1">
      <c r="A21" s="15" t="s">
        <v>209</v>
      </c>
      <c r="B21" s="278" t="s">
        <v>280</v>
      </c>
      <c r="C21" s="278">
        <v>43282</v>
      </c>
      <c r="D21" s="305" t="s">
        <v>414</v>
      </c>
      <c r="E21" s="280" t="s">
        <v>567</v>
      </c>
      <c r="F21" s="280" t="s">
        <v>398</v>
      </c>
      <c r="G21" s="306" t="s">
        <v>571</v>
      </c>
      <c r="H21" s="281" t="s">
        <v>422</v>
      </c>
      <c r="I21" s="281" t="s">
        <v>568</v>
      </c>
      <c r="J21" s="281" t="s">
        <v>569</v>
      </c>
      <c r="K21" s="282" t="s">
        <v>403</v>
      </c>
      <c r="L21" s="282" t="s">
        <v>403</v>
      </c>
      <c r="M21" s="282" t="s">
        <v>403</v>
      </c>
      <c r="N21" s="282" t="s">
        <v>413</v>
      </c>
      <c r="O21" s="283">
        <v>9</v>
      </c>
      <c r="P21" s="283">
        <v>2</v>
      </c>
      <c r="Q21" s="283">
        <v>1</v>
      </c>
      <c r="R21" s="283" t="s">
        <v>570</v>
      </c>
      <c r="S21" s="283" t="s">
        <v>570</v>
      </c>
      <c r="T21" s="284"/>
    </row>
    <row r="22" spans="1:21" ht="21" customHeight="1">
      <c r="A22" s="15" t="s">
        <v>211</v>
      </c>
      <c r="B22" s="395" t="s">
        <v>281</v>
      </c>
      <c r="C22" s="396">
        <v>43282</v>
      </c>
      <c r="D22" s="305" t="s">
        <v>414</v>
      </c>
      <c r="E22" s="306" t="s">
        <v>567</v>
      </c>
      <c r="F22" s="306" t="s">
        <v>398</v>
      </c>
      <c r="G22" s="306" t="s">
        <v>571</v>
      </c>
      <c r="H22" s="308" t="s">
        <v>422</v>
      </c>
      <c r="I22" s="281" t="s">
        <v>568</v>
      </c>
      <c r="J22" s="281" t="s">
        <v>569</v>
      </c>
      <c r="K22" s="309" t="s">
        <v>403</v>
      </c>
      <c r="L22" s="309" t="s">
        <v>403</v>
      </c>
      <c r="M22" s="309" t="s">
        <v>403</v>
      </c>
      <c r="N22" s="309" t="s">
        <v>415</v>
      </c>
      <c r="O22" s="296"/>
      <c r="P22" s="296">
        <v>2</v>
      </c>
      <c r="Q22" s="296">
        <v>1</v>
      </c>
      <c r="R22" s="296"/>
      <c r="S22" s="296"/>
      <c r="T22" s="297"/>
    </row>
    <row r="23" spans="1:21" ht="21" customHeight="1">
      <c r="A23" s="15" t="s">
        <v>261</v>
      </c>
      <c r="B23" s="395" t="s">
        <v>282</v>
      </c>
      <c r="C23" s="396">
        <v>43282</v>
      </c>
      <c r="D23" s="305" t="s">
        <v>414</v>
      </c>
      <c r="E23" s="306" t="s">
        <v>567</v>
      </c>
      <c r="F23" s="306" t="s">
        <v>398</v>
      </c>
      <c r="G23" s="306" t="s">
        <v>571</v>
      </c>
      <c r="H23" s="308" t="s">
        <v>422</v>
      </c>
      <c r="I23" s="281" t="s">
        <v>568</v>
      </c>
      <c r="J23" s="281" t="s">
        <v>569</v>
      </c>
      <c r="K23" s="309" t="s">
        <v>403</v>
      </c>
      <c r="L23" s="309" t="s">
        <v>403</v>
      </c>
      <c r="M23" s="309" t="s">
        <v>403</v>
      </c>
      <c r="N23" s="309" t="s">
        <v>413</v>
      </c>
      <c r="O23" s="296">
        <v>6</v>
      </c>
      <c r="P23" s="296">
        <v>2</v>
      </c>
      <c r="Q23" s="296">
        <v>1</v>
      </c>
      <c r="R23" s="296" t="s">
        <v>148</v>
      </c>
      <c r="S23" s="296" t="s">
        <v>148</v>
      </c>
      <c r="T23" s="297"/>
    </row>
    <row r="24" spans="1:21" ht="21" customHeight="1">
      <c r="A24" s="15" t="s">
        <v>475</v>
      </c>
      <c r="B24" s="395" t="s">
        <v>282</v>
      </c>
      <c r="C24" s="396">
        <v>42719</v>
      </c>
      <c r="D24" s="305" t="s">
        <v>414</v>
      </c>
      <c r="E24" s="306" t="s">
        <v>477</v>
      </c>
      <c r="F24" s="306" t="s">
        <v>398</v>
      </c>
      <c r="G24" s="306" t="s">
        <v>478</v>
      </c>
      <c r="H24" s="308" t="s">
        <v>479</v>
      </c>
      <c r="I24" s="281" t="s">
        <v>568</v>
      </c>
      <c r="J24" s="308" t="s">
        <v>480</v>
      </c>
      <c r="K24" s="309" t="s">
        <v>403</v>
      </c>
      <c r="L24" s="309" t="s">
        <v>403</v>
      </c>
      <c r="M24" s="309" t="s">
        <v>403</v>
      </c>
      <c r="N24" s="309" t="s">
        <v>415</v>
      </c>
      <c r="O24" s="296">
        <v>11</v>
      </c>
      <c r="P24" s="296">
        <v>6</v>
      </c>
      <c r="Q24" s="296">
        <v>0</v>
      </c>
      <c r="R24" s="296">
        <v>772</v>
      </c>
      <c r="S24" s="296">
        <v>16346</v>
      </c>
      <c r="T24" s="297"/>
    </row>
    <row r="25" spans="1:21" s="41" customFormat="1" ht="21" customHeight="1">
      <c r="A25" s="64" t="s">
        <v>212</v>
      </c>
      <c r="B25" s="362">
        <v>39995</v>
      </c>
      <c r="C25" s="362" t="s">
        <v>573</v>
      </c>
      <c r="D25" s="363" t="s">
        <v>396</v>
      </c>
      <c r="E25" s="364" t="s">
        <v>429</v>
      </c>
      <c r="F25" s="365" t="s">
        <v>426</v>
      </c>
      <c r="G25" s="364" t="s">
        <v>574</v>
      </c>
      <c r="H25" s="365" t="s">
        <v>469</v>
      </c>
      <c r="I25" s="365" t="s">
        <v>470</v>
      </c>
      <c r="J25" s="365" t="s">
        <v>575</v>
      </c>
      <c r="K25" s="447" t="s">
        <v>403</v>
      </c>
      <c r="L25" s="447" t="s">
        <v>403</v>
      </c>
      <c r="M25" s="447" t="s">
        <v>403</v>
      </c>
      <c r="N25" s="447" t="s">
        <v>404</v>
      </c>
      <c r="O25" s="448">
        <v>29</v>
      </c>
      <c r="P25" s="448">
        <v>5</v>
      </c>
      <c r="Q25" s="448">
        <v>3</v>
      </c>
      <c r="R25" s="448"/>
      <c r="S25" s="448">
        <v>6703</v>
      </c>
      <c r="T25" s="449"/>
    </row>
    <row r="26" spans="1:21" ht="21" customHeight="1">
      <c r="A26" s="63" t="s">
        <v>213</v>
      </c>
      <c r="B26" s="388">
        <v>40238</v>
      </c>
      <c r="C26" s="388">
        <v>42217</v>
      </c>
      <c r="D26" s="329" t="s">
        <v>396</v>
      </c>
      <c r="E26" s="330" t="s">
        <v>576</v>
      </c>
      <c r="F26" s="330" t="s">
        <v>398</v>
      </c>
      <c r="G26" s="330" t="s">
        <v>577</v>
      </c>
      <c r="H26" s="333" t="s">
        <v>578</v>
      </c>
      <c r="I26" s="333" t="s">
        <v>401</v>
      </c>
      <c r="J26" s="333" t="s">
        <v>419</v>
      </c>
      <c r="K26" s="334" t="s">
        <v>403</v>
      </c>
      <c r="L26" s="334" t="s">
        <v>403</v>
      </c>
      <c r="M26" s="334" t="s">
        <v>403</v>
      </c>
      <c r="N26" s="334" t="s">
        <v>415</v>
      </c>
      <c r="O26" s="335">
        <v>11</v>
      </c>
      <c r="P26" s="335">
        <v>4</v>
      </c>
      <c r="Q26" s="335">
        <v>1</v>
      </c>
      <c r="R26" s="335">
        <v>0</v>
      </c>
      <c r="S26" s="335">
        <v>5156</v>
      </c>
      <c r="T26" s="336"/>
    </row>
    <row r="27" spans="1:21" ht="21" customHeight="1">
      <c r="A27" s="15" t="s">
        <v>214</v>
      </c>
      <c r="B27" s="401">
        <v>39875</v>
      </c>
      <c r="C27" s="401">
        <v>43525</v>
      </c>
      <c r="D27" s="305" t="s">
        <v>443</v>
      </c>
      <c r="E27" s="280" t="s">
        <v>579</v>
      </c>
      <c r="F27" s="306" t="s">
        <v>398</v>
      </c>
      <c r="G27" s="280" t="s">
        <v>410</v>
      </c>
      <c r="H27" s="308" t="s">
        <v>565</v>
      </c>
      <c r="I27" s="281" t="s">
        <v>401</v>
      </c>
      <c r="J27" s="308" t="s">
        <v>433</v>
      </c>
      <c r="K27" s="309" t="s">
        <v>403</v>
      </c>
      <c r="L27" s="309" t="s">
        <v>403</v>
      </c>
      <c r="M27" s="309" t="s">
        <v>403</v>
      </c>
      <c r="N27" s="478" t="s">
        <v>404</v>
      </c>
      <c r="O27" s="296">
        <v>12</v>
      </c>
      <c r="P27" s="296">
        <v>3</v>
      </c>
      <c r="Q27" s="296">
        <v>3</v>
      </c>
      <c r="R27" s="296">
        <v>0</v>
      </c>
      <c r="S27" s="296">
        <v>11282</v>
      </c>
      <c r="T27" s="297"/>
    </row>
    <row r="28" spans="1:21" ht="21" customHeight="1">
      <c r="A28" s="15" t="s">
        <v>215</v>
      </c>
      <c r="B28" s="278" t="s">
        <v>283</v>
      </c>
      <c r="C28" s="278">
        <v>43525</v>
      </c>
      <c r="D28" s="279" t="s">
        <v>443</v>
      </c>
      <c r="E28" s="280" t="s">
        <v>579</v>
      </c>
      <c r="F28" s="280" t="s">
        <v>398</v>
      </c>
      <c r="G28" s="280" t="s">
        <v>410</v>
      </c>
      <c r="H28" s="281" t="s">
        <v>580</v>
      </c>
      <c r="I28" s="281" t="s">
        <v>401</v>
      </c>
      <c r="J28" s="281" t="s">
        <v>433</v>
      </c>
      <c r="K28" s="282" t="s">
        <v>403</v>
      </c>
      <c r="L28" s="282" t="s">
        <v>403</v>
      </c>
      <c r="M28" s="282" t="s">
        <v>403</v>
      </c>
      <c r="N28" s="282" t="s">
        <v>404</v>
      </c>
      <c r="O28" s="283">
        <v>3</v>
      </c>
      <c r="P28" s="283">
        <v>1</v>
      </c>
      <c r="Q28" s="283">
        <v>0</v>
      </c>
      <c r="R28" s="283" t="s">
        <v>570</v>
      </c>
      <c r="S28" s="283" t="s">
        <v>570</v>
      </c>
      <c r="T28" s="284" t="s">
        <v>581</v>
      </c>
    </row>
    <row r="29" spans="1:21" ht="21" customHeight="1">
      <c r="A29" s="15" t="s">
        <v>216</v>
      </c>
      <c r="B29" s="401">
        <v>40452</v>
      </c>
      <c r="C29" s="401">
        <v>42278</v>
      </c>
      <c r="D29" s="305" t="s">
        <v>396</v>
      </c>
      <c r="E29" s="306" t="s">
        <v>584</v>
      </c>
      <c r="F29" s="306" t="s">
        <v>398</v>
      </c>
      <c r="G29" s="306" t="s">
        <v>410</v>
      </c>
      <c r="H29" s="308" t="s">
        <v>411</v>
      </c>
      <c r="I29" s="308" t="s">
        <v>401</v>
      </c>
      <c r="J29" s="308" t="s">
        <v>412</v>
      </c>
      <c r="K29" s="309" t="s">
        <v>403</v>
      </c>
      <c r="L29" s="309" t="s">
        <v>403</v>
      </c>
      <c r="M29" s="309" t="s">
        <v>403</v>
      </c>
      <c r="N29" s="309" t="s">
        <v>404</v>
      </c>
      <c r="O29" s="296">
        <v>12</v>
      </c>
      <c r="P29" s="296">
        <v>2</v>
      </c>
      <c r="Q29" s="296">
        <v>2</v>
      </c>
      <c r="R29" s="296" t="s">
        <v>265</v>
      </c>
      <c r="S29" s="296">
        <v>5266</v>
      </c>
      <c r="T29" s="297"/>
    </row>
    <row r="30" spans="1:21" ht="21" customHeight="1">
      <c r="A30" s="64" t="s">
        <v>217</v>
      </c>
      <c r="B30" s="362">
        <v>40164</v>
      </c>
      <c r="C30" s="362">
        <v>42717</v>
      </c>
      <c r="D30" s="363" t="s">
        <v>421</v>
      </c>
      <c r="E30" s="364" t="s">
        <v>464</v>
      </c>
      <c r="F30" s="364" t="s">
        <v>398</v>
      </c>
      <c r="G30" s="364" t="s">
        <v>456</v>
      </c>
      <c r="H30" s="365" t="s">
        <v>465</v>
      </c>
      <c r="I30" s="365" t="s">
        <v>466</v>
      </c>
      <c r="J30" s="366" t="s">
        <v>412</v>
      </c>
      <c r="K30" s="367" t="s">
        <v>403</v>
      </c>
      <c r="L30" s="367" t="s">
        <v>403</v>
      </c>
      <c r="M30" s="367" t="s">
        <v>403</v>
      </c>
      <c r="N30" s="367" t="s">
        <v>404</v>
      </c>
      <c r="O30" s="368">
        <v>7</v>
      </c>
      <c r="P30" s="368">
        <v>2</v>
      </c>
      <c r="Q30" s="368">
        <v>2</v>
      </c>
      <c r="R30" s="368"/>
      <c r="S30" s="368">
        <v>4404</v>
      </c>
      <c r="T30" s="369"/>
    </row>
    <row r="31" spans="1:21" ht="21" customHeight="1">
      <c r="A31" s="63" t="s">
        <v>218</v>
      </c>
      <c r="B31" s="328"/>
      <c r="C31" s="328">
        <v>43284</v>
      </c>
      <c r="D31" s="329" t="s">
        <v>396</v>
      </c>
      <c r="E31" s="330" t="s">
        <v>429</v>
      </c>
      <c r="F31" s="330" t="s">
        <v>398</v>
      </c>
      <c r="G31" s="331" t="s">
        <v>410</v>
      </c>
      <c r="H31" s="332" t="s">
        <v>585</v>
      </c>
      <c r="I31" s="332" t="s">
        <v>401</v>
      </c>
      <c r="J31" s="333"/>
      <c r="K31" s="334" t="s">
        <v>403</v>
      </c>
      <c r="L31" s="334" t="s">
        <v>403</v>
      </c>
      <c r="M31" s="334" t="s">
        <v>403</v>
      </c>
      <c r="N31" s="334" t="s">
        <v>586</v>
      </c>
      <c r="O31" s="335">
        <v>7</v>
      </c>
      <c r="P31" s="335">
        <v>1</v>
      </c>
      <c r="Q31" s="335">
        <v>1</v>
      </c>
      <c r="R31" s="335"/>
      <c r="S31" s="335"/>
      <c r="T31" s="336"/>
    </row>
    <row r="32" spans="1:21" ht="21" customHeight="1">
      <c r="A32" s="15" t="s">
        <v>355</v>
      </c>
      <c r="B32" s="295">
        <v>40627</v>
      </c>
      <c r="C32" s="295">
        <v>43284</v>
      </c>
      <c r="D32" s="305" t="s">
        <v>396</v>
      </c>
      <c r="E32" s="306" t="s">
        <v>429</v>
      </c>
      <c r="F32" s="306" t="s">
        <v>398</v>
      </c>
      <c r="G32" s="307" t="s">
        <v>410</v>
      </c>
      <c r="H32" s="113" t="s">
        <v>585</v>
      </c>
      <c r="I32" s="113" t="s">
        <v>401</v>
      </c>
      <c r="J32" s="308" t="s">
        <v>417</v>
      </c>
      <c r="K32" s="309" t="s">
        <v>403</v>
      </c>
      <c r="L32" s="309" t="s">
        <v>403</v>
      </c>
      <c r="M32" s="309" t="s">
        <v>403</v>
      </c>
      <c r="N32" s="309" t="s">
        <v>404</v>
      </c>
      <c r="O32" s="296">
        <v>5</v>
      </c>
      <c r="P32" s="296">
        <v>1</v>
      </c>
      <c r="Q32" s="296">
        <v>1</v>
      </c>
      <c r="R32" s="283" t="s">
        <v>148</v>
      </c>
      <c r="S32" s="283" t="s">
        <v>148</v>
      </c>
      <c r="T32" s="297"/>
      <c r="U32" s="107"/>
    </row>
    <row r="33" spans="1:20" ht="42" customHeight="1">
      <c r="A33" s="15" t="s">
        <v>219</v>
      </c>
      <c r="B33" s="278" t="s">
        <v>284</v>
      </c>
      <c r="C33" s="278">
        <v>43375</v>
      </c>
      <c r="D33" s="279" t="s">
        <v>396</v>
      </c>
      <c r="E33" s="280" t="s">
        <v>587</v>
      </c>
      <c r="F33" s="280"/>
      <c r="G33" s="280"/>
      <c r="H33" s="281" t="s">
        <v>588</v>
      </c>
      <c r="I33" s="281" t="s">
        <v>589</v>
      </c>
      <c r="J33" s="281" t="s">
        <v>412</v>
      </c>
      <c r="K33" s="282" t="s">
        <v>403</v>
      </c>
      <c r="L33" s="282" t="s">
        <v>403</v>
      </c>
      <c r="M33" s="282" t="s">
        <v>403</v>
      </c>
      <c r="N33" s="282" t="s">
        <v>404</v>
      </c>
      <c r="O33" s="283">
        <v>8</v>
      </c>
      <c r="P33" s="283">
        <v>2</v>
      </c>
      <c r="Q33" s="283">
        <v>1</v>
      </c>
      <c r="R33" s="283">
        <v>0</v>
      </c>
      <c r="S33" s="296">
        <v>7418</v>
      </c>
      <c r="T33" s="442" t="s">
        <v>590</v>
      </c>
    </row>
    <row r="34" spans="1:20" ht="21" customHeight="1">
      <c r="A34" s="15" t="s">
        <v>220</v>
      </c>
      <c r="B34" s="278"/>
      <c r="C34" s="278"/>
      <c r="D34" s="279"/>
      <c r="E34" s="280"/>
      <c r="F34" s="280"/>
      <c r="G34" s="280"/>
      <c r="H34" s="281"/>
      <c r="I34" s="281"/>
      <c r="J34" s="281"/>
      <c r="K34" s="282"/>
      <c r="L34" s="282"/>
      <c r="M34" s="282"/>
      <c r="N34" s="282"/>
      <c r="O34" s="283"/>
      <c r="P34" s="283"/>
      <c r="Q34" s="283"/>
      <c r="R34" s="296"/>
      <c r="S34" s="443"/>
      <c r="T34" s="297" t="s">
        <v>434</v>
      </c>
    </row>
    <row r="35" spans="1:20" ht="21" customHeight="1">
      <c r="A35" s="64" t="s">
        <v>222</v>
      </c>
      <c r="B35" s="414" t="s">
        <v>285</v>
      </c>
      <c r="C35" s="414">
        <v>42461</v>
      </c>
      <c r="D35" s="363" t="s">
        <v>396</v>
      </c>
      <c r="E35" s="364" t="s">
        <v>397</v>
      </c>
      <c r="F35" s="364" t="s">
        <v>398</v>
      </c>
      <c r="G35" s="364" t="s">
        <v>399</v>
      </c>
      <c r="H35" s="281" t="s">
        <v>400</v>
      </c>
      <c r="I35" s="365" t="s">
        <v>401</v>
      </c>
      <c r="J35" s="366" t="s">
        <v>402</v>
      </c>
      <c r="K35" s="367" t="s">
        <v>403</v>
      </c>
      <c r="L35" s="367" t="s">
        <v>403</v>
      </c>
      <c r="M35" s="367" t="s">
        <v>403</v>
      </c>
      <c r="N35" s="367" t="s">
        <v>404</v>
      </c>
      <c r="O35" s="368">
        <v>8</v>
      </c>
      <c r="P35" s="368">
        <v>2</v>
      </c>
      <c r="Q35" s="368">
        <v>1</v>
      </c>
      <c r="R35" s="368">
        <v>0</v>
      </c>
      <c r="S35" s="368">
        <v>4029</v>
      </c>
      <c r="T35" s="369"/>
    </row>
    <row r="36" spans="1:20" s="41" customFormat="1" ht="21" customHeight="1">
      <c r="A36" s="63" t="s">
        <v>293</v>
      </c>
      <c r="B36" s="388"/>
      <c r="C36" s="388">
        <v>42887</v>
      </c>
      <c r="D36" s="329" t="s">
        <v>396</v>
      </c>
      <c r="E36" s="330"/>
      <c r="F36" s="330" t="s">
        <v>398</v>
      </c>
      <c r="G36" s="330"/>
      <c r="H36" s="333" t="s">
        <v>485</v>
      </c>
      <c r="I36" s="333" t="s">
        <v>486</v>
      </c>
      <c r="J36" s="460" t="s">
        <v>417</v>
      </c>
      <c r="K36" s="461" t="s">
        <v>403</v>
      </c>
      <c r="L36" s="461" t="s">
        <v>403</v>
      </c>
      <c r="M36" s="461" t="s">
        <v>418</v>
      </c>
      <c r="N36" s="461" t="s">
        <v>415</v>
      </c>
      <c r="O36" s="462">
        <v>3</v>
      </c>
      <c r="P36" s="462">
        <v>1</v>
      </c>
      <c r="Q36" s="462">
        <v>1</v>
      </c>
      <c r="R36" s="462">
        <v>1603</v>
      </c>
      <c r="S36" s="462">
        <v>169</v>
      </c>
      <c r="T36" s="463"/>
    </row>
    <row r="37" spans="1:20" ht="21" customHeight="1">
      <c r="A37" s="15" t="s">
        <v>224</v>
      </c>
      <c r="B37" s="278"/>
      <c r="C37" s="278"/>
      <c r="D37" s="279"/>
      <c r="E37" s="280"/>
      <c r="F37" s="280"/>
      <c r="G37" s="280"/>
      <c r="H37" s="281"/>
      <c r="I37" s="281"/>
      <c r="J37" s="281"/>
      <c r="K37" s="282" t="s">
        <v>418</v>
      </c>
      <c r="L37" s="282" t="s">
        <v>418</v>
      </c>
      <c r="M37" s="282" t="s">
        <v>418</v>
      </c>
      <c r="N37" s="282"/>
      <c r="O37" s="283">
        <v>0</v>
      </c>
      <c r="P37" s="283">
        <v>0</v>
      </c>
      <c r="Q37" s="283">
        <v>1</v>
      </c>
      <c r="R37" s="283"/>
      <c r="S37" s="283"/>
      <c r="T37" s="284"/>
    </row>
    <row r="38" spans="1:20" ht="21" customHeight="1">
      <c r="A38" s="15" t="s">
        <v>228</v>
      </c>
      <c r="B38" s="278">
        <v>40864</v>
      </c>
      <c r="C38" s="278">
        <v>43011</v>
      </c>
      <c r="D38" s="279" t="s">
        <v>421</v>
      </c>
      <c r="E38" s="306" t="s">
        <v>494</v>
      </c>
      <c r="F38" s="306" t="s">
        <v>398</v>
      </c>
      <c r="G38" s="306" t="s">
        <v>495</v>
      </c>
      <c r="H38" s="308" t="s">
        <v>496</v>
      </c>
      <c r="I38" s="308" t="s">
        <v>497</v>
      </c>
      <c r="J38" s="308" t="s">
        <v>436</v>
      </c>
      <c r="K38" s="309" t="s">
        <v>403</v>
      </c>
      <c r="L38" s="309" t="s">
        <v>403</v>
      </c>
      <c r="M38" s="309" t="s">
        <v>403</v>
      </c>
      <c r="N38" s="309" t="s">
        <v>413</v>
      </c>
      <c r="O38" s="296">
        <v>6</v>
      </c>
      <c r="P38" s="296">
        <v>3</v>
      </c>
      <c r="Q38" s="296">
        <v>2</v>
      </c>
      <c r="R38" s="296">
        <v>0</v>
      </c>
      <c r="S38" s="296">
        <v>3827</v>
      </c>
      <c r="T38" s="297"/>
    </row>
    <row r="39" spans="1:20" ht="23.25" customHeight="1">
      <c r="A39" s="403" t="s">
        <v>289</v>
      </c>
      <c r="B39" s="401">
        <v>39751</v>
      </c>
      <c r="C39" s="401">
        <v>43034</v>
      </c>
      <c r="D39" s="305" t="s">
        <v>414</v>
      </c>
      <c r="E39" s="306" t="s">
        <v>498</v>
      </c>
      <c r="F39" s="306" t="s">
        <v>398</v>
      </c>
      <c r="G39" s="407" t="s">
        <v>499</v>
      </c>
      <c r="H39" s="640" t="s">
        <v>591</v>
      </c>
      <c r="I39" s="308" t="s">
        <v>497</v>
      </c>
      <c r="J39" s="308" t="s">
        <v>436</v>
      </c>
      <c r="K39" s="309" t="s">
        <v>403</v>
      </c>
      <c r="L39" s="309" t="s">
        <v>403</v>
      </c>
      <c r="M39" s="309" t="s">
        <v>418</v>
      </c>
      <c r="N39" s="309" t="s">
        <v>413</v>
      </c>
      <c r="O39" s="296">
        <v>8</v>
      </c>
      <c r="P39" s="296">
        <v>4</v>
      </c>
      <c r="Q39" s="296">
        <v>2</v>
      </c>
      <c r="R39" s="296">
        <v>14558</v>
      </c>
      <c r="S39" s="296">
        <v>1361</v>
      </c>
      <c r="T39" s="297"/>
    </row>
    <row r="40" spans="1:20" ht="21" customHeight="1">
      <c r="A40" s="15" t="s">
        <v>233</v>
      </c>
      <c r="B40" s="395" t="s">
        <v>286</v>
      </c>
      <c r="C40" s="395" t="s">
        <v>487</v>
      </c>
      <c r="D40" s="305" t="s">
        <v>396</v>
      </c>
      <c r="E40" s="306"/>
      <c r="F40" s="306" t="s">
        <v>398</v>
      </c>
      <c r="G40" s="306"/>
      <c r="H40" s="308" t="s">
        <v>488</v>
      </c>
      <c r="I40" s="308" t="s">
        <v>489</v>
      </c>
      <c r="J40" s="308" t="s">
        <v>490</v>
      </c>
      <c r="K40" s="309" t="s">
        <v>418</v>
      </c>
      <c r="L40" s="309" t="s">
        <v>418</v>
      </c>
      <c r="M40" s="309" t="s">
        <v>418</v>
      </c>
      <c r="N40" s="309"/>
      <c r="O40" s="296">
        <v>0</v>
      </c>
      <c r="P40" s="296">
        <v>0</v>
      </c>
      <c r="Q40" s="296">
        <v>0</v>
      </c>
      <c r="R40" s="296"/>
      <c r="S40" s="296"/>
      <c r="T40" s="297"/>
    </row>
    <row r="41" spans="1:20" ht="21" customHeight="1">
      <c r="A41" s="63" t="s">
        <v>225</v>
      </c>
      <c r="B41" s="457">
        <v>39569</v>
      </c>
      <c r="C41" s="457">
        <v>43235</v>
      </c>
      <c r="D41" s="458" t="s">
        <v>396</v>
      </c>
      <c r="E41" s="459" t="s">
        <v>587</v>
      </c>
      <c r="F41" s="459"/>
      <c r="G41" s="459"/>
      <c r="H41" s="333"/>
      <c r="I41" s="460" t="s">
        <v>594</v>
      </c>
      <c r="J41" s="460" t="s">
        <v>412</v>
      </c>
      <c r="K41" s="461" t="s">
        <v>403</v>
      </c>
      <c r="L41" s="461" t="s">
        <v>403</v>
      </c>
      <c r="M41" s="461" t="s">
        <v>403</v>
      </c>
      <c r="N41" s="461" t="s">
        <v>404</v>
      </c>
      <c r="O41" s="462">
        <v>10</v>
      </c>
      <c r="P41" s="462">
        <v>3</v>
      </c>
      <c r="Q41" s="462">
        <v>2</v>
      </c>
      <c r="R41" s="462">
        <v>0</v>
      </c>
      <c r="S41" s="462">
        <v>3525</v>
      </c>
      <c r="T41" s="463" t="s">
        <v>595</v>
      </c>
    </row>
    <row r="42" spans="1:20" ht="21" customHeight="1">
      <c r="A42" s="15" t="s">
        <v>226</v>
      </c>
      <c r="B42" s="295">
        <v>38899</v>
      </c>
      <c r="C42" s="295">
        <v>43282</v>
      </c>
      <c r="D42" s="279" t="s">
        <v>443</v>
      </c>
      <c r="E42" s="280" t="s">
        <v>148</v>
      </c>
      <c r="F42" s="280"/>
      <c r="G42" s="280" t="s">
        <v>148</v>
      </c>
      <c r="H42" s="281" t="s">
        <v>148</v>
      </c>
      <c r="I42" s="281" t="s">
        <v>596</v>
      </c>
      <c r="J42" s="281" t="s">
        <v>597</v>
      </c>
      <c r="K42" s="282" t="s">
        <v>403</v>
      </c>
      <c r="L42" s="282" t="s">
        <v>403</v>
      </c>
      <c r="M42" s="282" t="s">
        <v>403</v>
      </c>
      <c r="N42" s="282" t="s">
        <v>404</v>
      </c>
      <c r="O42" s="283">
        <v>4</v>
      </c>
      <c r="P42" s="283">
        <v>1</v>
      </c>
      <c r="Q42" s="283">
        <v>0</v>
      </c>
      <c r="R42" s="283" t="s">
        <v>148</v>
      </c>
      <c r="S42" s="283">
        <v>2294</v>
      </c>
      <c r="T42" s="284" t="s">
        <v>598</v>
      </c>
    </row>
    <row r="43" spans="1:20" ht="21" customHeight="1">
      <c r="A43" s="15" t="s">
        <v>229</v>
      </c>
      <c r="B43" s="295">
        <v>40822</v>
      </c>
      <c r="C43" s="295">
        <v>42809</v>
      </c>
      <c r="D43" s="279" t="s">
        <v>396</v>
      </c>
      <c r="E43" s="280" t="s">
        <v>481</v>
      </c>
      <c r="F43" s="280" t="s">
        <v>398</v>
      </c>
      <c r="G43" s="280" t="s">
        <v>409</v>
      </c>
      <c r="H43" s="281" t="s">
        <v>493</v>
      </c>
      <c r="I43" s="281" t="s">
        <v>482</v>
      </c>
      <c r="J43" s="281" t="s">
        <v>412</v>
      </c>
      <c r="K43" s="282" t="s">
        <v>403</v>
      </c>
      <c r="L43" s="282" t="s">
        <v>403</v>
      </c>
      <c r="M43" s="282" t="s">
        <v>403</v>
      </c>
      <c r="N43" s="282" t="s">
        <v>404</v>
      </c>
      <c r="O43" s="283">
        <v>6</v>
      </c>
      <c r="P43" s="283">
        <v>1</v>
      </c>
      <c r="Q43" s="283">
        <v>2</v>
      </c>
      <c r="R43" s="283">
        <v>8848</v>
      </c>
      <c r="S43" s="296">
        <v>1944</v>
      </c>
      <c r="T43" s="297"/>
    </row>
    <row r="44" spans="1:20" ht="21" customHeight="1">
      <c r="A44" s="15" t="s">
        <v>227</v>
      </c>
      <c r="B44" s="295">
        <v>40213</v>
      </c>
      <c r="C44" s="295">
        <v>42036</v>
      </c>
      <c r="D44" s="279" t="s">
        <v>420</v>
      </c>
      <c r="E44" s="306" t="s">
        <v>500</v>
      </c>
      <c r="F44" s="306" t="s">
        <v>398</v>
      </c>
      <c r="G44" s="306" t="s">
        <v>492</v>
      </c>
      <c r="H44" s="585" t="s">
        <v>602</v>
      </c>
      <c r="I44" s="308" t="s">
        <v>401</v>
      </c>
      <c r="J44" s="281" t="s">
        <v>501</v>
      </c>
      <c r="K44" s="282" t="s">
        <v>403</v>
      </c>
      <c r="L44" s="282" t="s">
        <v>403</v>
      </c>
      <c r="M44" s="282" t="s">
        <v>403</v>
      </c>
      <c r="N44" s="282" t="s">
        <v>404</v>
      </c>
      <c r="O44" s="296">
        <v>10</v>
      </c>
      <c r="P44" s="296">
        <v>2</v>
      </c>
      <c r="Q44" s="296">
        <v>0</v>
      </c>
      <c r="R44" s="296">
        <v>0</v>
      </c>
      <c r="S44" s="296">
        <v>3456</v>
      </c>
      <c r="T44" s="297"/>
    </row>
    <row r="45" spans="1:20" ht="21" customHeight="1" thickBot="1">
      <c r="A45" s="65" t="s">
        <v>230</v>
      </c>
      <c r="B45" s="522" t="s">
        <v>287</v>
      </c>
      <c r="C45" s="523">
        <v>41974</v>
      </c>
      <c r="D45" s="524" t="s">
        <v>396</v>
      </c>
      <c r="E45" s="525" t="s">
        <v>437</v>
      </c>
      <c r="F45" s="525" t="s">
        <v>398</v>
      </c>
      <c r="G45" s="525" t="s">
        <v>409</v>
      </c>
      <c r="H45" s="526" t="s">
        <v>438</v>
      </c>
      <c r="I45" s="526" t="s">
        <v>439</v>
      </c>
      <c r="J45" s="526" t="s">
        <v>440</v>
      </c>
      <c r="K45" s="527" t="s">
        <v>403</v>
      </c>
      <c r="L45" s="527" t="s">
        <v>403</v>
      </c>
      <c r="M45" s="527" t="s">
        <v>403</v>
      </c>
      <c r="N45" s="527" t="s">
        <v>413</v>
      </c>
      <c r="O45" s="528">
        <v>10</v>
      </c>
      <c r="P45" s="528">
        <v>2</v>
      </c>
      <c r="Q45" s="528">
        <v>4</v>
      </c>
      <c r="R45" s="528">
        <v>12505</v>
      </c>
      <c r="S45" s="528">
        <v>2501</v>
      </c>
      <c r="T45" s="529"/>
    </row>
    <row r="46" spans="1:20" ht="21" customHeight="1" thickBot="1">
      <c r="A46" s="134" t="s">
        <v>158</v>
      </c>
      <c r="B46" s="145" t="s">
        <v>146</v>
      </c>
      <c r="C46" s="122" t="s">
        <v>146</v>
      </c>
      <c r="D46" s="65" t="s">
        <v>146</v>
      </c>
      <c r="E46" s="65" t="s">
        <v>146</v>
      </c>
      <c r="F46" s="65" t="s">
        <v>361</v>
      </c>
      <c r="G46" s="65" t="s">
        <v>146</v>
      </c>
      <c r="H46" s="142" t="s">
        <v>146</v>
      </c>
      <c r="I46" s="142" t="s">
        <v>146</v>
      </c>
      <c r="J46" s="142" t="s">
        <v>146</v>
      </c>
      <c r="K46" s="65">
        <f>COUNTIF(K5:K45,"○")</f>
        <v>31</v>
      </c>
      <c r="L46" s="65">
        <f>COUNTIF(L5:L45,"○")</f>
        <v>31</v>
      </c>
      <c r="M46" s="65">
        <f>COUNTIF(M5:M45,"○")</f>
        <v>29</v>
      </c>
      <c r="N46" s="65"/>
      <c r="O46" s="49">
        <f>SUM(O5:O45)</f>
        <v>521</v>
      </c>
      <c r="P46" s="49">
        <f>SUM(P5:P45)</f>
        <v>130</v>
      </c>
      <c r="Q46" s="49">
        <f>SUM(Q5:Q45)</f>
        <v>51</v>
      </c>
      <c r="R46" s="49">
        <f>SUM(R5:R45)</f>
        <v>48614</v>
      </c>
      <c r="S46" s="49">
        <f>SUM(S5:S45)</f>
        <v>209173</v>
      </c>
      <c r="T46" s="232"/>
    </row>
    <row r="47" spans="1:20" s="41" customFormat="1" ht="21" customHeight="1">
      <c r="A47" s="482" t="s">
        <v>231</v>
      </c>
      <c r="B47" s="295">
        <v>38798</v>
      </c>
      <c r="C47" s="295">
        <v>38798</v>
      </c>
      <c r="D47" s="497" t="s">
        <v>396</v>
      </c>
      <c r="E47" s="497" t="s">
        <v>408</v>
      </c>
      <c r="F47" s="497" t="s">
        <v>398</v>
      </c>
      <c r="G47" s="497" t="s">
        <v>516</v>
      </c>
      <c r="H47" s="498" t="s">
        <v>432</v>
      </c>
      <c r="I47" s="498" t="s">
        <v>444</v>
      </c>
      <c r="J47" s="498" t="s">
        <v>472</v>
      </c>
      <c r="K47" s="499" t="s">
        <v>418</v>
      </c>
      <c r="L47" s="499" t="s">
        <v>418</v>
      </c>
      <c r="M47" s="499" t="s">
        <v>418</v>
      </c>
      <c r="N47" s="499"/>
      <c r="O47" s="500">
        <v>1</v>
      </c>
      <c r="P47" s="500">
        <v>0</v>
      </c>
      <c r="Q47" s="500">
        <v>0</v>
      </c>
      <c r="R47" s="500">
        <v>847</v>
      </c>
      <c r="S47" s="500">
        <v>0</v>
      </c>
      <c r="T47" s="501"/>
    </row>
    <row r="48" spans="1:20" ht="21" customHeight="1">
      <c r="A48" s="15" t="s">
        <v>232</v>
      </c>
      <c r="B48" s="278">
        <v>39173</v>
      </c>
      <c r="C48" s="278">
        <v>41913</v>
      </c>
      <c r="D48" s="280" t="s">
        <v>502</v>
      </c>
      <c r="E48" s="280" t="s">
        <v>603</v>
      </c>
      <c r="F48" s="280" t="s">
        <v>398</v>
      </c>
      <c r="G48" s="280" t="s">
        <v>504</v>
      </c>
      <c r="H48" s="281" t="s">
        <v>505</v>
      </c>
      <c r="I48" s="281" t="s">
        <v>503</v>
      </c>
      <c r="J48" s="281" t="s">
        <v>412</v>
      </c>
      <c r="K48" s="282" t="s">
        <v>403</v>
      </c>
      <c r="L48" s="282" t="s">
        <v>418</v>
      </c>
      <c r="M48" s="282" t="s">
        <v>418</v>
      </c>
      <c r="N48" s="282" t="s">
        <v>413</v>
      </c>
      <c r="O48" s="283">
        <v>13</v>
      </c>
      <c r="P48" s="283">
        <v>1</v>
      </c>
      <c r="Q48" s="283">
        <v>1</v>
      </c>
      <c r="R48" s="283">
        <v>40</v>
      </c>
      <c r="S48" s="296">
        <v>20</v>
      </c>
      <c r="T48" s="284"/>
    </row>
    <row r="49" spans="1:20" s="41" customFormat="1" ht="21" customHeight="1" thickBot="1">
      <c r="A49" s="65" t="s">
        <v>184</v>
      </c>
      <c r="B49" s="554"/>
      <c r="C49" s="554">
        <v>42747</v>
      </c>
      <c r="D49" s="641" t="s">
        <v>396</v>
      </c>
      <c r="E49" s="641" t="s">
        <v>483</v>
      </c>
      <c r="F49" s="642" t="s">
        <v>426</v>
      </c>
      <c r="G49" s="641" t="s">
        <v>484</v>
      </c>
      <c r="H49" s="642" t="s">
        <v>422</v>
      </c>
      <c r="I49" s="642" t="s">
        <v>448</v>
      </c>
      <c r="J49" s="642" t="s">
        <v>449</v>
      </c>
      <c r="K49" s="643" t="s">
        <v>403</v>
      </c>
      <c r="L49" s="643" t="s">
        <v>403</v>
      </c>
      <c r="M49" s="643" t="s">
        <v>403</v>
      </c>
      <c r="N49" s="643" t="s">
        <v>413</v>
      </c>
      <c r="O49" s="644">
        <v>64</v>
      </c>
      <c r="P49" s="644">
        <v>14</v>
      </c>
      <c r="Q49" s="644">
        <v>7</v>
      </c>
      <c r="R49" s="644">
        <v>0</v>
      </c>
      <c r="S49" s="644">
        <v>40383</v>
      </c>
      <c r="T49" s="645" t="s">
        <v>450</v>
      </c>
    </row>
    <row r="50" spans="1:20" ht="21" customHeight="1" thickBot="1">
      <c r="A50" s="18" t="s">
        <v>158</v>
      </c>
      <c r="B50" s="146" t="s">
        <v>146</v>
      </c>
      <c r="C50" s="122" t="s">
        <v>146</v>
      </c>
      <c r="D50" s="122" t="s">
        <v>146</v>
      </c>
      <c r="E50" s="122" t="s">
        <v>146</v>
      </c>
      <c r="F50" s="122" t="s">
        <v>146</v>
      </c>
      <c r="G50" s="122" t="s">
        <v>146</v>
      </c>
      <c r="H50" s="143" t="s">
        <v>146</v>
      </c>
      <c r="I50" s="143" t="s">
        <v>146</v>
      </c>
      <c r="J50" s="143" t="s">
        <v>146</v>
      </c>
      <c r="K50" s="122">
        <f>COUNTIF(K47:K49,"○")</f>
        <v>2</v>
      </c>
      <c r="L50" s="122">
        <f>COUNTIF(L47:L49,"○")</f>
        <v>1</v>
      </c>
      <c r="M50" s="122">
        <f>COUNTIF(M47:M49,"○")</f>
        <v>1</v>
      </c>
      <c r="N50" s="122"/>
      <c r="O50" s="47">
        <f>SUM(O47:O49)</f>
        <v>78</v>
      </c>
      <c r="P50" s="47">
        <f>SUM(P47:P49)</f>
        <v>15</v>
      </c>
      <c r="Q50" s="47">
        <f>SUM(Q47:Q49)</f>
        <v>8</v>
      </c>
      <c r="R50" s="47">
        <f>SUM(R47:R49)</f>
        <v>887</v>
      </c>
      <c r="S50" s="47">
        <f>SUM(S47:S49)</f>
        <v>40403</v>
      </c>
      <c r="T50" s="233"/>
    </row>
    <row r="51" spans="1:20" ht="21" customHeight="1" thickBot="1">
      <c r="A51" s="19" t="s">
        <v>11</v>
      </c>
      <c r="B51" s="147" t="s">
        <v>146</v>
      </c>
      <c r="C51" s="65" t="s">
        <v>146</v>
      </c>
      <c r="D51" s="65" t="s">
        <v>146</v>
      </c>
      <c r="E51" s="65" t="s">
        <v>146</v>
      </c>
      <c r="F51" s="65" t="s">
        <v>146</v>
      </c>
      <c r="G51" s="65" t="s">
        <v>146</v>
      </c>
      <c r="H51" s="65" t="s">
        <v>146</v>
      </c>
      <c r="I51" s="65" t="s">
        <v>146</v>
      </c>
      <c r="J51" s="65" t="s">
        <v>146</v>
      </c>
      <c r="K51" s="49">
        <f>K46+K50</f>
        <v>33</v>
      </c>
      <c r="L51" s="49">
        <f>L46+L50</f>
        <v>32</v>
      </c>
      <c r="M51" s="49">
        <f>M46+M50</f>
        <v>30</v>
      </c>
      <c r="N51" s="65"/>
      <c r="O51" s="49">
        <f>O46+O50</f>
        <v>599</v>
      </c>
      <c r="P51" s="49">
        <f>P46+P50</f>
        <v>145</v>
      </c>
      <c r="Q51" s="49">
        <f>Q46+Q50</f>
        <v>59</v>
      </c>
      <c r="R51" s="49">
        <f>R46+R50</f>
        <v>49501</v>
      </c>
      <c r="S51" s="49">
        <f>S46+S50</f>
        <v>249576</v>
      </c>
      <c r="T51" s="232"/>
    </row>
    <row r="52" spans="1:20">
      <c r="B52" s="144"/>
      <c r="C52" s="144" t="s">
        <v>288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>
      <c r="B53" s="138"/>
      <c r="C53" s="138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>
      <c r="A54" s="56"/>
      <c r="B54" s="138"/>
      <c r="C54" s="13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>
      <c r="A55" s="56"/>
      <c r="B55" s="138"/>
      <c r="C55" s="138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0">
      <c r="A56" s="56"/>
      <c r="B56" s="138"/>
      <c r="C56" s="138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0">
      <c r="A57" s="56"/>
      <c r="B57" s="138"/>
      <c r="C57" s="138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0">
      <c r="A58" s="56"/>
      <c r="B58" s="138"/>
      <c r="C58" s="13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0">
      <c r="A59" s="56"/>
      <c r="B59" s="138"/>
      <c r="C59" s="138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0">
      <c r="A60" s="56"/>
      <c r="B60" s="138"/>
      <c r="C60" s="138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>
      <c r="A61" s="56"/>
      <c r="B61" s="138"/>
      <c r="C61" s="138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>
      <c r="A62" s="56"/>
      <c r="B62" s="138"/>
      <c r="C62" s="138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0">
      <c r="A63" s="56"/>
    </row>
    <row r="64" spans="1:20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</sheetData>
  <mergeCells count="13">
    <mergeCell ref="A2:A4"/>
    <mergeCell ref="D2:G2"/>
    <mergeCell ref="E3:E4"/>
    <mergeCell ref="D3:D4"/>
    <mergeCell ref="K2:N2"/>
    <mergeCell ref="N3:N4"/>
    <mergeCell ref="P3:P4"/>
    <mergeCell ref="B2:B4"/>
    <mergeCell ref="C2:C4"/>
    <mergeCell ref="F3:F4"/>
    <mergeCell ref="G3:G4"/>
    <mergeCell ref="L3:L4"/>
    <mergeCell ref="M3:M4"/>
  </mergeCells>
  <phoneticPr fontId="2"/>
  <dataValidations count="3">
    <dataValidation type="list" allowBlank="1" showInputMessage="1" showErrorMessage="1" sqref="N5">
      <formula1>"館内,庁内,外部"</formula1>
    </dataValidation>
    <dataValidation type="list" allowBlank="1" showInputMessage="1" showErrorMessage="1" sqref="K5:M5">
      <formula1>"○,×"</formula1>
    </dataValidation>
    <dataValidation type="list" allowBlank="1" showInputMessage="1" showErrorMessage="1" sqref="F5">
      <formula1>"パソコン,ワークステーション,オフコン,汎用機"</formula1>
    </dataValidation>
  </dataValidations>
  <printOptions horizontalCentered="1"/>
  <pageMargins left="0.78740157480314965" right="0.98425196850393704" top="0.78740157480314965" bottom="0.59055118110236227" header="0.51181102362204722" footer="0.51181102362204722"/>
  <pageSetup paperSize="9" scale="64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8"/>
  <sheetViews>
    <sheetView view="pageBreakPreview" zoomScale="80" zoomScaleNormal="85" zoomScaleSheetLayoutView="80" workbookViewId="0">
      <selection activeCell="F10" sqref="F10"/>
    </sheetView>
  </sheetViews>
  <sheetFormatPr defaultRowHeight="13.5"/>
  <cols>
    <col min="1" max="1" width="10.375" style="56" customWidth="1"/>
    <col min="2" max="2" width="11.75" style="41" customWidth="1"/>
    <col min="3" max="4" width="10.875" style="41" customWidth="1"/>
    <col min="5" max="5" width="11.625" style="41" bestFit="1" customWidth="1"/>
    <col min="6" max="10" width="11.625" style="41" customWidth="1"/>
    <col min="11" max="11" width="12.625" style="41" bestFit="1" customWidth="1"/>
    <col min="12" max="12" width="13.5" style="41" customWidth="1"/>
    <col min="13" max="13" width="13.375" style="41" bestFit="1" customWidth="1"/>
    <col min="14" max="14" width="12" style="41" bestFit="1" customWidth="1"/>
    <col min="15" max="15" width="12.875" style="41" bestFit="1" customWidth="1"/>
    <col min="16" max="16" width="48.5" style="41" customWidth="1"/>
    <col min="17" max="16384" width="9" style="41"/>
  </cols>
  <sheetData>
    <row r="1" spans="1:216" ht="14.25">
      <c r="A1" s="765" t="s">
        <v>557</v>
      </c>
      <c r="B1" s="55"/>
    </row>
    <row r="2" spans="1:216" ht="14.1" customHeight="1">
      <c r="A2" s="919" t="s">
        <v>0</v>
      </c>
      <c r="B2" s="937" t="s">
        <v>663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174" t="s">
        <v>124</v>
      </c>
      <c r="P2" s="73"/>
      <c r="AF2" s="54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GX2" s="54"/>
      <c r="GY2" s="54"/>
      <c r="GZ2" s="54"/>
      <c r="HA2" s="54"/>
      <c r="HB2" s="54"/>
      <c r="HC2" s="54"/>
      <c r="HD2" s="54"/>
      <c r="HE2" s="54"/>
      <c r="HH2" s="68"/>
    </row>
    <row r="3" spans="1:216" ht="14.1" customHeight="1">
      <c r="A3" s="920"/>
      <c r="B3" s="938"/>
      <c r="C3" s="937" t="s">
        <v>662</v>
      </c>
      <c r="D3" s="3"/>
      <c r="E3" s="2"/>
      <c r="F3" s="2"/>
      <c r="G3" s="2"/>
      <c r="H3" s="2"/>
      <c r="I3" s="2"/>
      <c r="J3" s="2"/>
      <c r="K3" s="2"/>
      <c r="L3" s="2"/>
      <c r="M3" s="9"/>
      <c r="N3" s="934" t="s">
        <v>125</v>
      </c>
      <c r="O3" s="45"/>
      <c r="P3" s="61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GW3" s="54"/>
      <c r="GX3" s="54"/>
      <c r="GY3" s="54"/>
      <c r="GZ3" s="54"/>
      <c r="HA3" s="54"/>
      <c r="HB3" s="54"/>
      <c r="HC3" s="54"/>
      <c r="HD3" s="54"/>
      <c r="HG3" s="68"/>
    </row>
    <row r="4" spans="1:216" ht="14.1" customHeight="1">
      <c r="A4" s="920"/>
      <c r="B4" s="938"/>
      <c r="C4" s="938"/>
      <c r="D4" s="919" t="s">
        <v>661</v>
      </c>
      <c r="E4" s="2"/>
      <c r="F4" s="2"/>
      <c r="G4" s="2"/>
      <c r="H4" s="2"/>
      <c r="I4" s="2"/>
      <c r="J4" s="2"/>
      <c r="K4" s="2"/>
      <c r="L4" s="3"/>
      <c r="M4" s="21"/>
      <c r="N4" s="935"/>
      <c r="O4" s="79"/>
      <c r="P4" s="12" t="s">
        <v>126</v>
      </c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GW4" s="54"/>
      <c r="GX4" s="54"/>
      <c r="GY4" s="54"/>
      <c r="GZ4" s="54"/>
      <c r="HA4" s="54"/>
      <c r="HB4" s="54"/>
      <c r="HC4" s="54"/>
      <c r="HD4" s="54"/>
      <c r="HG4" s="68"/>
    </row>
    <row r="5" spans="1:216" ht="14.1" customHeight="1">
      <c r="A5" s="920"/>
      <c r="B5" s="938"/>
      <c r="C5" s="938"/>
      <c r="D5" s="920"/>
      <c r="E5" s="3"/>
      <c r="F5" s="3"/>
      <c r="G5" s="3"/>
      <c r="H5" s="3"/>
      <c r="I5" s="3"/>
      <c r="J5" s="3"/>
      <c r="K5" s="10" t="s">
        <v>127</v>
      </c>
      <c r="L5" s="932" t="s">
        <v>656</v>
      </c>
      <c r="M5" s="31" t="s">
        <v>128</v>
      </c>
      <c r="N5" s="935"/>
      <c r="O5" s="274" t="s">
        <v>659</v>
      </c>
      <c r="P5" s="12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GW5" s="54"/>
      <c r="GX5" s="54"/>
      <c r="GY5" s="54"/>
      <c r="GZ5" s="54"/>
      <c r="HA5" s="54"/>
      <c r="HB5" s="54"/>
      <c r="HC5" s="54"/>
      <c r="HD5" s="54"/>
      <c r="HG5" s="68"/>
    </row>
    <row r="6" spans="1:216" ht="14.1" customHeight="1">
      <c r="A6" s="921"/>
      <c r="B6" s="939"/>
      <c r="C6" s="939"/>
      <c r="D6" s="921"/>
      <c r="E6" s="799" t="s">
        <v>660</v>
      </c>
      <c r="F6" s="800" t="s">
        <v>129</v>
      </c>
      <c r="G6" s="801" t="s">
        <v>130</v>
      </c>
      <c r="H6" s="216" t="s">
        <v>140</v>
      </c>
      <c r="I6" s="216" t="s">
        <v>141</v>
      </c>
      <c r="J6" s="216" t="s">
        <v>131</v>
      </c>
      <c r="K6" s="217" t="s">
        <v>658</v>
      </c>
      <c r="L6" s="933"/>
      <c r="M6" s="215" t="s">
        <v>657</v>
      </c>
      <c r="N6" s="936"/>
      <c r="O6" s="46"/>
      <c r="P6" s="61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GW6" s="54"/>
      <c r="GX6" s="54"/>
      <c r="GY6" s="54"/>
      <c r="GZ6" s="54"/>
      <c r="HA6" s="54"/>
      <c r="HB6" s="54"/>
      <c r="HC6" s="54"/>
      <c r="HD6" s="54"/>
      <c r="HG6" s="68"/>
    </row>
    <row r="7" spans="1:216" ht="24" customHeight="1">
      <c r="A7" s="63" t="s">
        <v>331</v>
      </c>
      <c r="B7" s="337">
        <v>500174</v>
      </c>
      <c r="C7" s="337">
        <v>500174</v>
      </c>
      <c r="D7" s="337">
        <v>153367</v>
      </c>
      <c r="E7" s="337">
        <v>61459</v>
      </c>
      <c r="F7" s="337">
        <v>10946</v>
      </c>
      <c r="G7" s="337">
        <v>8012</v>
      </c>
      <c r="H7" s="337">
        <v>0</v>
      </c>
      <c r="I7" s="337">
        <v>1197</v>
      </c>
      <c r="J7" s="337">
        <v>0</v>
      </c>
      <c r="K7" s="337">
        <v>81614</v>
      </c>
      <c r="L7" s="337">
        <v>265193</v>
      </c>
      <c r="M7" s="337">
        <v>346807</v>
      </c>
      <c r="N7" s="337">
        <v>0</v>
      </c>
      <c r="O7" s="337">
        <v>0</v>
      </c>
      <c r="P7" s="338"/>
    </row>
    <row r="8" spans="1:216" ht="24" customHeight="1">
      <c r="A8" s="15" t="s">
        <v>269</v>
      </c>
      <c r="B8" s="285" t="s">
        <v>265</v>
      </c>
      <c r="C8" s="285" t="s">
        <v>265</v>
      </c>
      <c r="D8" s="469" t="s">
        <v>265</v>
      </c>
      <c r="E8" s="285" t="s">
        <v>265</v>
      </c>
      <c r="F8" s="285" t="s">
        <v>265</v>
      </c>
      <c r="G8" s="285" t="s">
        <v>265</v>
      </c>
      <c r="H8" s="285" t="s">
        <v>265</v>
      </c>
      <c r="I8" s="285" t="s">
        <v>265</v>
      </c>
      <c r="J8" s="285" t="s">
        <v>265</v>
      </c>
      <c r="K8" s="285" t="s">
        <v>265</v>
      </c>
      <c r="L8" s="285" t="s">
        <v>265</v>
      </c>
      <c r="M8" s="285" t="s">
        <v>265</v>
      </c>
      <c r="N8" s="285" t="s">
        <v>265</v>
      </c>
      <c r="O8" s="285" t="s">
        <v>265</v>
      </c>
      <c r="P8" s="286" t="s">
        <v>517</v>
      </c>
    </row>
    <row r="9" spans="1:216" ht="24" customHeight="1">
      <c r="A9" s="15" t="s">
        <v>271</v>
      </c>
      <c r="B9" s="285" t="s">
        <v>265</v>
      </c>
      <c r="C9" s="469" t="s">
        <v>265</v>
      </c>
      <c r="D9" s="285" t="s">
        <v>265</v>
      </c>
      <c r="E9" s="285" t="s">
        <v>265</v>
      </c>
      <c r="F9" s="285" t="s">
        <v>265</v>
      </c>
      <c r="G9" s="285" t="s">
        <v>265</v>
      </c>
      <c r="H9" s="285" t="s">
        <v>265</v>
      </c>
      <c r="I9" s="285" t="s">
        <v>265</v>
      </c>
      <c r="J9" s="285" t="s">
        <v>265</v>
      </c>
      <c r="K9" s="285" t="s">
        <v>265</v>
      </c>
      <c r="L9" s="285" t="s">
        <v>265</v>
      </c>
      <c r="M9" s="285" t="s">
        <v>265</v>
      </c>
      <c r="N9" s="285" t="s">
        <v>265</v>
      </c>
      <c r="O9" s="285" t="s">
        <v>265</v>
      </c>
      <c r="P9" s="467" t="s">
        <v>517</v>
      </c>
    </row>
    <row r="10" spans="1:216" ht="24" customHeight="1">
      <c r="A10" s="15" t="s">
        <v>313</v>
      </c>
      <c r="B10" s="285">
        <v>359297</v>
      </c>
      <c r="C10" s="285">
        <v>357780</v>
      </c>
      <c r="D10" s="285">
        <v>52813</v>
      </c>
      <c r="E10" s="285">
        <v>55230</v>
      </c>
      <c r="F10" s="285">
        <v>8681</v>
      </c>
      <c r="G10" s="285">
        <v>19308</v>
      </c>
      <c r="H10" s="285">
        <v>0</v>
      </c>
      <c r="I10" s="285">
        <v>1864</v>
      </c>
      <c r="J10" s="285">
        <v>1575</v>
      </c>
      <c r="K10" s="285">
        <v>86658</v>
      </c>
      <c r="L10" s="285">
        <v>218309</v>
      </c>
      <c r="M10" s="285">
        <v>304967</v>
      </c>
      <c r="N10" s="285">
        <v>1517</v>
      </c>
      <c r="O10" s="285">
        <v>0</v>
      </c>
      <c r="P10" s="467"/>
    </row>
    <row r="11" spans="1:216" ht="24" customHeight="1">
      <c r="A11" s="15" t="s">
        <v>314</v>
      </c>
      <c r="B11" s="285" t="s">
        <v>265</v>
      </c>
      <c r="C11" s="285" t="s">
        <v>265</v>
      </c>
      <c r="D11" s="469" t="s">
        <v>265</v>
      </c>
      <c r="E11" s="285" t="s">
        <v>265</v>
      </c>
      <c r="F11" s="285" t="s">
        <v>265</v>
      </c>
      <c r="G11" s="285" t="s">
        <v>265</v>
      </c>
      <c r="H11" s="285" t="s">
        <v>265</v>
      </c>
      <c r="I11" s="285" t="s">
        <v>265</v>
      </c>
      <c r="J11" s="285" t="s">
        <v>265</v>
      </c>
      <c r="K11" s="285" t="s">
        <v>265</v>
      </c>
      <c r="L11" s="285" t="s">
        <v>265</v>
      </c>
      <c r="M11" s="285" t="s">
        <v>265</v>
      </c>
      <c r="N11" s="285" t="s">
        <v>265</v>
      </c>
      <c r="O11" s="285" t="s">
        <v>265</v>
      </c>
      <c r="P11" s="286" t="s">
        <v>468</v>
      </c>
      <c r="AR11" s="41" t="s">
        <v>381</v>
      </c>
    </row>
    <row r="12" spans="1:216" ht="24" customHeight="1">
      <c r="A12" s="63" t="s">
        <v>143</v>
      </c>
      <c r="B12" s="337" t="s">
        <v>265</v>
      </c>
      <c r="C12" s="337" t="s">
        <v>265</v>
      </c>
      <c r="D12" s="337" t="s">
        <v>265</v>
      </c>
      <c r="E12" s="337" t="s">
        <v>265</v>
      </c>
      <c r="F12" s="337" t="s">
        <v>265</v>
      </c>
      <c r="G12" s="337" t="s">
        <v>265</v>
      </c>
      <c r="H12" s="337" t="s">
        <v>265</v>
      </c>
      <c r="I12" s="337" t="s">
        <v>265</v>
      </c>
      <c r="J12" s="337" t="s">
        <v>265</v>
      </c>
      <c r="K12" s="337" t="s">
        <v>265</v>
      </c>
      <c r="L12" s="337" t="s">
        <v>265</v>
      </c>
      <c r="M12" s="337" t="s">
        <v>265</v>
      </c>
      <c r="N12" s="337" t="s">
        <v>265</v>
      </c>
      <c r="O12" s="337" t="s">
        <v>265</v>
      </c>
      <c r="P12" s="338" t="s">
        <v>468</v>
      </c>
    </row>
    <row r="13" spans="1:216" ht="24" customHeight="1">
      <c r="A13" s="15" t="s">
        <v>144</v>
      </c>
      <c r="B13" s="285" t="s">
        <v>265</v>
      </c>
      <c r="C13" s="285" t="s">
        <v>265</v>
      </c>
      <c r="D13" s="469" t="s">
        <v>265</v>
      </c>
      <c r="E13" s="285" t="s">
        <v>265</v>
      </c>
      <c r="F13" s="285" t="s">
        <v>265</v>
      </c>
      <c r="G13" s="285" t="s">
        <v>265</v>
      </c>
      <c r="H13" s="285" t="s">
        <v>265</v>
      </c>
      <c r="I13" s="285" t="s">
        <v>265</v>
      </c>
      <c r="J13" s="285" t="s">
        <v>265</v>
      </c>
      <c r="K13" s="285" t="s">
        <v>265</v>
      </c>
      <c r="L13" s="285" t="s">
        <v>265</v>
      </c>
      <c r="M13" s="285" t="s">
        <v>265</v>
      </c>
      <c r="N13" s="285" t="s">
        <v>265</v>
      </c>
      <c r="O13" s="285" t="s">
        <v>265</v>
      </c>
      <c r="P13" s="471" t="s">
        <v>468</v>
      </c>
    </row>
    <row r="14" spans="1:216" ht="24" customHeight="1">
      <c r="A14" s="15" t="s">
        <v>147</v>
      </c>
      <c r="B14" s="285" t="s">
        <v>265</v>
      </c>
      <c r="C14" s="285" t="s">
        <v>265</v>
      </c>
      <c r="D14" s="285" t="s">
        <v>265</v>
      </c>
      <c r="E14" s="285" t="s">
        <v>265</v>
      </c>
      <c r="F14" s="285" t="s">
        <v>265</v>
      </c>
      <c r="G14" s="285" t="s">
        <v>265</v>
      </c>
      <c r="H14" s="285" t="s">
        <v>265</v>
      </c>
      <c r="I14" s="285" t="s">
        <v>265</v>
      </c>
      <c r="J14" s="285" t="s">
        <v>455</v>
      </c>
      <c r="K14" s="285" t="s">
        <v>265</v>
      </c>
      <c r="L14" s="285" t="s">
        <v>265</v>
      </c>
      <c r="M14" s="285" t="s">
        <v>265</v>
      </c>
      <c r="N14" s="285" t="s">
        <v>265</v>
      </c>
      <c r="O14" s="285" t="s">
        <v>265</v>
      </c>
      <c r="P14" s="471" t="s">
        <v>468</v>
      </c>
    </row>
    <row r="15" spans="1:216" ht="24" customHeight="1">
      <c r="A15" s="15" t="s">
        <v>223</v>
      </c>
      <c r="B15" s="285" t="s">
        <v>265</v>
      </c>
      <c r="C15" s="285" t="s">
        <v>265</v>
      </c>
      <c r="D15" s="469" t="s">
        <v>265</v>
      </c>
      <c r="E15" s="285" t="s">
        <v>265</v>
      </c>
      <c r="F15" s="285" t="s">
        <v>265</v>
      </c>
      <c r="G15" s="285" t="s">
        <v>265</v>
      </c>
      <c r="H15" s="285" t="s">
        <v>265</v>
      </c>
      <c r="I15" s="285" t="s">
        <v>265</v>
      </c>
      <c r="J15" s="285" t="s">
        <v>265</v>
      </c>
      <c r="K15" s="285" t="s">
        <v>265</v>
      </c>
      <c r="L15" s="285" t="s">
        <v>265</v>
      </c>
      <c r="M15" s="285" t="s">
        <v>265</v>
      </c>
      <c r="N15" s="285" t="s">
        <v>265</v>
      </c>
      <c r="O15" s="285" t="s">
        <v>265</v>
      </c>
      <c r="P15" s="476" t="s">
        <v>468</v>
      </c>
    </row>
    <row r="16" spans="1:216" ht="24" customHeight="1">
      <c r="A16" s="64" t="s">
        <v>145</v>
      </c>
      <c r="B16" s="370">
        <v>143228</v>
      </c>
      <c r="C16" s="370">
        <v>143228</v>
      </c>
      <c r="D16" s="370">
        <v>98085</v>
      </c>
      <c r="E16" s="370">
        <v>17080</v>
      </c>
      <c r="F16" s="370">
        <v>2333</v>
      </c>
      <c r="G16" s="370">
        <v>2049</v>
      </c>
      <c r="H16" s="370">
        <v>0</v>
      </c>
      <c r="I16" s="370">
        <v>3090</v>
      </c>
      <c r="J16" s="370">
        <v>0</v>
      </c>
      <c r="K16" s="370">
        <v>24552</v>
      </c>
      <c r="L16" s="370">
        <v>20591</v>
      </c>
      <c r="M16" s="370">
        <v>45143</v>
      </c>
      <c r="N16" s="370">
        <v>0</v>
      </c>
      <c r="O16" s="370">
        <v>0</v>
      </c>
      <c r="P16" s="371"/>
    </row>
    <row r="17" spans="1:18" ht="24" customHeight="1">
      <c r="A17" s="63" t="s">
        <v>382</v>
      </c>
      <c r="B17" s="337" t="s">
        <v>148</v>
      </c>
      <c r="C17" s="337" t="s">
        <v>148</v>
      </c>
      <c r="D17" s="337" t="s">
        <v>148</v>
      </c>
      <c r="E17" s="337" t="s">
        <v>148</v>
      </c>
      <c r="F17" s="337" t="s">
        <v>148</v>
      </c>
      <c r="G17" s="337" t="s">
        <v>148</v>
      </c>
      <c r="H17" s="337" t="s">
        <v>148</v>
      </c>
      <c r="I17" s="337" t="s">
        <v>148</v>
      </c>
      <c r="J17" s="337" t="s">
        <v>148</v>
      </c>
      <c r="K17" s="337" t="s">
        <v>148</v>
      </c>
      <c r="L17" s="337" t="s">
        <v>148</v>
      </c>
      <c r="M17" s="337" t="s">
        <v>148</v>
      </c>
      <c r="N17" s="337" t="s">
        <v>148</v>
      </c>
      <c r="O17" s="337" t="s">
        <v>148</v>
      </c>
      <c r="P17" s="338" t="s">
        <v>473</v>
      </c>
    </row>
    <row r="18" spans="1:18" ht="24" customHeight="1">
      <c r="A18" s="15" t="s">
        <v>383</v>
      </c>
      <c r="B18" s="285">
        <v>157156</v>
      </c>
      <c r="C18" s="285">
        <v>137633</v>
      </c>
      <c r="D18" s="285">
        <v>0</v>
      </c>
      <c r="E18" s="285">
        <v>33481</v>
      </c>
      <c r="F18" s="285">
        <v>4289</v>
      </c>
      <c r="G18" s="285">
        <v>6247</v>
      </c>
      <c r="H18" s="285">
        <v>0</v>
      </c>
      <c r="I18" s="285">
        <v>0</v>
      </c>
      <c r="J18" s="285">
        <v>589</v>
      </c>
      <c r="K18" s="285">
        <v>44606</v>
      </c>
      <c r="L18" s="285">
        <v>93027</v>
      </c>
      <c r="M18" s="285">
        <v>137633</v>
      </c>
      <c r="N18" s="285">
        <v>19523</v>
      </c>
      <c r="O18" s="285">
        <v>0</v>
      </c>
      <c r="P18" s="286"/>
    </row>
    <row r="19" spans="1:18" ht="24" customHeight="1">
      <c r="A19" s="15" t="s">
        <v>235</v>
      </c>
      <c r="B19" s="285" t="s">
        <v>148</v>
      </c>
      <c r="C19" s="285" t="s">
        <v>148</v>
      </c>
      <c r="D19" s="285" t="s">
        <v>148</v>
      </c>
      <c r="E19" s="285" t="s">
        <v>148</v>
      </c>
      <c r="F19" s="285" t="s">
        <v>148</v>
      </c>
      <c r="G19" s="285" t="s">
        <v>148</v>
      </c>
      <c r="H19" s="285" t="s">
        <v>148</v>
      </c>
      <c r="I19" s="285" t="s">
        <v>148</v>
      </c>
      <c r="J19" s="285" t="s">
        <v>148</v>
      </c>
      <c r="K19" s="285" t="s">
        <v>148</v>
      </c>
      <c r="L19" s="285" t="s">
        <v>148</v>
      </c>
      <c r="M19" s="285" t="s">
        <v>148</v>
      </c>
      <c r="N19" s="285" t="s">
        <v>148</v>
      </c>
      <c r="O19" s="285" t="s">
        <v>148</v>
      </c>
      <c r="P19" s="286" t="s">
        <v>468</v>
      </c>
    </row>
    <row r="20" spans="1:18" ht="24" customHeight="1">
      <c r="A20" s="15" t="s">
        <v>384</v>
      </c>
      <c r="B20" s="285" t="s">
        <v>148</v>
      </c>
      <c r="C20" s="285" t="s">
        <v>148</v>
      </c>
      <c r="D20" s="285" t="s">
        <v>148</v>
      </c>
      <c r="E20" s="285" t="s">
        <v>148</v>
      </c>
      <c r="F20" s="285" t="s">
        <v>148</v>
      </c>
      <c r="G20" s="285" t="s">
        <v>148</v>
      </c>
      <c r="H20" s="285" t="s">
        <v>148</v>
      </c>
      <c r="I20" s="285" t="s">
        <v>148</v>
      </c>
      <c r="J20" s="285" t="s">
        <v>148</v>
      </c>
      <c r="K20" s="285" t="s">
        <v>148</v>
      </c>
      <c r="L20" s="285" t="s">
        <v>148</v>
      </c>
      <c r="M20" s="285" t="s">
        <v>148</v>
      </c>
      <c r="N20" s="285" t="s">
        <v>148</v>
      </c>
      <c r="O20" s="285" t="s">
        <v>148</v>
      </c>
      <c r="P20" s="286" t="s">
        <v>468</v>
      </c>
    </row>
    <row r="21" spans="1:18" ht="24" customHeight="1">
      <c r="A21" s="64" t="s">
        <v>234</v>
      </c>
      <c r="B21" s="370" t="s">
        <v>148</v>
      </c>
      <c r="C21" s="370" t="s">
        <v>148</v>
      </c>
      <c r="D21" s="370" t="s">
        <v>148</v>
      </c>
      <c r="E21" s="370" t="s">
        <v>148</v>
      </c>
      <c r="F21" s="370" t="s">
        <v>148</v>
      </c>
      <c r="G21" s="370" t="s">
        <v>148</v>
      </c>
      <c r="H21" s="370" t="s">
        <v>148</v>
      </c>
      <c r="I21" s="370" t="s">
        <v>148</v>
      </c>
      <c r="J21" s="370" t="s">
        <v>148</v>
      </c>
      <c r="K21" s="370" t="s">
        <v>148</v>
      </c>
      <c r="L21" s="370" t="s">
        <v>148</v>
      </c>
      <c r="M21" s="370" t="s">
        <v>148</v>
      </c>
      <c r="N21" s="370" t="s">
        <v>148</v>
      </c>
      <c r="O21" s="370" t="s">
        <v>148</v>
      </c>
      <c r="P21" s="371" t="s">
        <v>468</v>
      </c>
      <c r="Q21" s="123" t="s">
        <v>204</v>
      </c>
      <c r="R21" s="124" t="s">
        <v>204</v>
      </c>
    </row>
    <row r="22" spans="1:18" ht="24" customHeight="1">
      <c r="A22" s="63" t="s">
        <v>385</v>
      </c>
      <c r="B22" s="389">
        <v>309140</v>
      </c>
      <c r="C22" s="389">
        <v>255129</v>
      </c>
      <c r="D22" s="389">
        <v>88094</v>
      </c>
      <c r="E22" s="389">
        <v>19541</v>
      </c>
      <c r="F22" s="389">
        <v>1653</v>
      </c>
      <c r="G22" s="389">
        <v>2726</v>
      </c>
      <c r="H22" s="389">
        <v>0</v>
      </c>
      <c r="I22" s="389">
        <v>0</v>
      </c>
      <c r="J22" s="389">
        <v>719</v>
      </c>
      <c r="K22" s="389">
        <v>24639</v>
      </c>
      <c r="L22" s="389">
        <v>142396</v>
      </c>
      <c r="M22" s="389">
        <v>167035</v>
      </c>
      <c r="N22" s="389">
        <v>54011</v>
      </c>
      <c r="O22" s="389">
        <v>0</v>
      </c>
      <c r="P22" s="390"/>
    </row>
    <row r="23" spans="1:18" ht="24" customHeight="1">
      <c r="A23" s="15" t="s">
        <v>209</v>
      </c>
      <c r="B23" s="285">
        <v>34042</v>
      </c>
      <c r="C23" s="285">
        <v>34042</v>
      </c>
      <c r="D23" s="285">
        <v>26846</v>
      </c>
      <c r="E23" s="285">
        <v>4114</v>
      </c>
      <c r="F23" s="285">
        <v>1209</v>
      </c>
      <c r="G23" s="285">
        <v>1029</v>
      </c>
      <c r="H23" s="285">
        <v>0</v>
      </c>
      <c r="I23" s="285">
        <v>0</v>
      </c>
      <c r="J23" s="285">
        <v>0</v>
      </c>
      <c r="K23" s="285">
        <v>6352</v>
      </c>
      <c r="L23" s="285">
        <v>844</v>
      </c>
      <c r="M23" s="285">
        <v>7196</v>
      </c>
      <c r="N23" s="285">
        <v>0</v>
      </c>
      <c r="O23" s="285">
        <v>0</v>
      </c>
      <c r="P23" s="286"/>
    </row>
    <row r="24" spans="1:18" ht="24" customHeight="1">
      <c r="A24" s="15" t="s">
        <v>211</v>
      </c>
      <c r="B24" s="285">
        <v>57859</v>
      </c>
      <c r="C24" s="285">
        <v>57859</v>
      </c>
      <c r="D24" s="285">
        <v>37161</v>
      </c>
      <c r="E24" s="285">
        <v>10286</v>
      </c>
      <c r="F24" s="285">
        <v>1327</v>
      </c>
      <c r="G24" s="285">
        <v>2570</v>
      </c>
      <c r="H24" s="285">
        <v>0</v>
      </c>
      <c r="I24" s="285">
        <v>0</v>
      </c>
      <c r="J24" s="285">
        <v>324</v>
      </c>
      <c r="K24" s="285">
        <v>14507</v>
      </c>
      <c r="L24" s="285">
        <v>6191</v>
      </c>
      <c r="M24" s="285">
        <v>20698</v>
      </c>
      <c r="N24" s="285">
        <v>0</v>
      </c>
      <c r="O24" s="285">
        <v>0</v>
      </c>
      <c r="P24" s="286"/>
    </row>
    <row r="25" spans="1:18" ht="24" customHeight="1">
      <c r="A25" s="15" t="s">
        <v>261</v>
      </c>
      <c r="B25" s="285">
        <v>36639</v>
      </c>
      <c r="C25" s="285">
        <v>36639</v>
      </c>
      <c r="D25" s="285">
        <v>29138</v>
      </c>
      <c r="E25" s="285">
        <v>4320</v>
      </c>
      <c r="F25" s="285">
        <v>1143</v>
      </c>
      <c r="G25" s="285">
        <v>973</v>
      </c>
      <c r="H25" s="285">
        <v>0</v>
      </c>
      <c r="I25" s="285">
        <v>0</v>
      </c>
      <c r="J25" s="285">
        <v>0</v>
      </c>
      <c r="K25" s="285">
        <v>6436</v>
      </c>
      <c r="L25" s="285">
        <v>1065</v>
      </c>
      <c r="M25" s="285">
        <v>7501</v>
      </c>
      <c r="N25" s="285">
        <v>0</v>
      </c>
      <c r="O25" s="285">
        <v>0</v>
      </c>
      <c r="P25" s="286"/>
    </row>
    <row r="26" spans="1:18" ht="24" customHeight="1">
      <c r="A26" s="15" t="s">
        <v>475</v>
      </c>
      <c r="B26" s="285">
        <v>150930</v>
      </c>
      <c r="C26" s="285">
        <v>150930</v>
      </c>
      <c r="D26" s="285">
        <v>135018</v>
      </c>
      <c r="E26" s="285">
        <v>8782</v>
      </c>
      <c r="F26" s="285">
        <v>3014</v>
      </c>
      <c r="G26" s="285">
        <v>0</v>
      </c>
      <c r="H26" s="285">
        <v>0</v>
      </c>
      <c r="I26" s="285">
        <v>0</v>
      </c>
      <c r="J26" s="285">
        <v>0</v>
      </c>
      <c r="K26" s="285">
        <v>11796</v>
      </c>
      <c r="L26" s="285">
        <v>4116</v>
      </c>
      <c r="M26" s="285">
        <v>15912</v>
      </c>
      <c r="N26" s="285">
        <v>0</v>
      </c>
      <c r="O26" s="285">
        <v>0</v>
      </c>
      <c r="P26" s="286"/>
    </row>
    <row r="27" spans="1:18" ht="24" customHeight="1">
      <c r="A27" s="64" t="s">
        <v>212</v>
      </c>
      <c r="B27" s="370">
        <v>122300</v>
      </c>
      <c r="C27" s="370">
        <v>122300</v>
      </c>
      <c r="D27" s="370">
        <v>43893</v>
      </c>
      <c r="E27" s="370">
        <v>15949</v>
      </c>
      <c r="F27" s="370">
        <v>2741</v>
      </c>
      <c r="G27" s="370">
        <v>1099</v>
      </c>
      <c r="H27" s="370">
        <v>0</v>
      </c>
      <c r="I27" s="370">
        <v>81</v>
      </c>
      <c r="J27" s="370">
        <v>270</v>
      </c>
      <c r="K27" s="370">
        <v>20140</v>
      </c>
      <c r="L27" s="370">
        <v>58267</v>
      </c>
      <c r="M27" s="370">
        <v>78407</v>
      </c>
      <c r="N27" s="370"/>
      <c r="O27" s="370"/>
      <c r="P27" s="371"/>
    </row>
    <row r="28" spans="1:18" ht="24" customHeight="1">
      <c r="A28" s="63" t="s">
        <v>213</v>
      </c>
      <c r="B28" s="389">
        <v>102490</v>
      </c>
      <c r="C28" s="389">
        <v>93337</v>
      </c>
      <c r="D28" s="389">
        <v>56628</v>
      </c>
      <c r="E28" s="389">
        <v>10193</v>
      </c>
      <c r="F28" s="389">
        <v>1521</v>
      </c>
      <c r="G28" s="389">
        <v>1549</v>
      </c>
      <c r="H28" s="389">
        <v>0</v>
      </c>
      <c r="I28" s="389">
        <v>0</v>
      </c>
      <c r="J28" s="389">
        <v>441</v>
      </c>
      <c r="K28" s="389">
        <v>13704</v>
      </c>
      <c r="L28" s="389">
        <v>23005</v>
      </c>
      <c r="M28" s="389">
        <v>36709</v>
      </c>
      <c r="N28" s="389">
        <v>9153</v>
      </c>
      <c r="O28" s="389">
        <v>0</v>
      </c>
      <c r="P28" s="419"/>
    </row>
    <row r="29" spans="1:18" ht="24" customHeight="1">
      <c r="A29" s="15" t="s">
        <v>214</v>
      </c>
      <c r="B29" s="285">
        <v>99589</v>
      </c>
      <c r="C29" s="285">
        <v>99589</v>
      </c>
      <c r="D29" s="285">
        <v>61701</v>
      </c>
      <c r="E29" s="285">
        <v>8533</v>
      </c>
      <c r="F29" s="285">
        <v>982</v>
      </c>
      <c r="G29" s="285">
        <v>1497</v>
      </c>
      <c r="H29" s="285">
        <v>0</v>
      </c>
      <c r="I29" s="285">
        <v>4942</v>
      </c>
      <c r="J29" s="285">
        <v>490</v>
      </c>
      <c r="K29" s="285">
        <v>16444</v>
      </c>
      <c r="L29" s="285">
        <v>21444</v>
      </c>
      <c r="M29" s="285">
        <v>37888</v>
      </c>
      <c r="N29" s="285">
        <v>0</v>
      </c>
      <c r="O29" s="285">
        <v>0</v>
      </c>
      <c r="P29" s="286"/>
    </row>
    <row r="30" spans="1:18" ht="24" customHeight="1">
      <c r="A30" s="15" t="s">
        <v>215</v>
      </c>
      <c r="B30" s="285">
        <v>6060</v>
      </c>
      <c r="C30" s="285">
        <v>6038</v>
      </c>
      <c r="D30" s="285">
        <v>4081</v>
      </c>
      <c r="E30" s="285">
        <v>1260</v>
      </c>
      <c r="F30" s="285">
        <v>195</v>
      </c>
      <c r="G30" s="285">
        <v>350</v>
      </c>
      <c r="H30" s="285">
        <v>0</v>
      </c>
      <c r="I30" s="285">
        <v>0</v>
      </c>
      <c r="J30" s="285">
        <v>0</v>
      </c>
      <c r="K30" s="285">
        <v>1805</v>
      </c>
      <c r="L30" s="285">
        <v>152</v>
      </c>
      <c r="M30" s="285">
        <v>1957</v>
      </c>
      <c r="N30" s="285">
        <v>22</v>
      </c>
      <c r="O30" s="285">
        <v>0</v>
      </c>
      <c r="P30" s="286" t="s">
        <v>582</v>
      </c>
    </row>
    <row r="31" spans="1:18" ht="24" customHeight="1">
      <c r="A31" s="15" t="s">
        <v>216</v>
      </c>
      <c r="B31" s="285">
        <v>108819</v>
      </c>
      <c r="C31" s="285">
        <v>108819</v>
      </c>
      <c r="D31" s="285">
        <v>54961</v>
      </c>
      <c r="E31" s="285">
        <v>10442</v>
      </c>
      <c r="F31" s="285">
        <v>1564</v>
      </c>
      <c r="G31" s="285">
        <v>2465</v>
      </c>
      <c r="H31" s="285">
        <v>1547</v>
      </c>
      <c r="I31" s="285">
        <v>0</v>
      </c>
      <c r="J31" s="285">
        <v>553</v>
      </c>
      <c r="K31" s="285">
        <v>16571</v>
      </c>
      <c r="L31" s="285">
        <v>37287</v>
      </c>
      <c r="M31" s="285">
        <v>53858</v>
      </c>
      <c r="N31" s="285">
        <v>0</v>
      </c>
      <c r="O31" s="285">
        <v>0</v>
      </c>
      <c r="P31" s="402"/>
    </row>
    <row r="32" spans="1:18" ht="24" customHeight="1">
      <c r="A32" s="64" t="s">
        <v>217</v>
      </c>
      <c r="B32" s="370">
        <v>55313</v>
      </c>
      <c r="C32" s="370">
        <v>55313</v>
      </c>
      <c r="D32" s="370">
        <v>27673</v>
      </c>
      <c r="E32" s="370">
        <v>10269</v>
      </c>
      <c r="F32" s="370">
        <v>1516</v>
      </c>
      <c r="G32" s="370">
        <v>474</v>
      </c>
      <c r="H32" s="370">
        <v>0</v>
      </c>
      <c r="I32" s="370">
        <v>0</v>
      </c>
      <c r="J32" s="370">
        <v>31</v>
      </c>
      <c r="K32" s="370">
        <v>12290</v>
      </c>
      <c r="L32" s="370">
        <v>15350</v>
      </c>
      <c r="M32" s="370">
        <v>27640</v>
      </c>
      <c r="N32" s="370">
        <v>0</v>
      </c>
      <c r="O32" s="370">
        <v>0</v>
      </c>
      <c r="P32" s="371"/>
    </row>
    <row r="33" spans="1:16" ht="24" customHeight="1">
      <c r="A33" s="63" t="s">
        <v>218</v>
      </c>
      <c r="B33" s="337">
        <v>21679</v>
      </c>
      <c r="C33" s="337">
        <v>21679</v>
      </c>
      <c r="D33" s="337"/>
      <c r="E33" s="337">
        <v>5983</v>
      </c>
      <c r="F33" s="337">
        <v>839</v>
      </c>
      <c r="G33" s="337">
        <v>18</v>
      </c>
      <c r="H33" s="337"/>
      <c r="I33" s="337"/>
      <c r="J33" s="337">
        <v>726</v>
      </c>
      <c r="K33" s="337">
        <v>7566</v>
      </c>
      <c r="L33" s="337">
        <v>14113</v>
      </c>
      <c r="M33" s="337">
        <v>21679</v>
      </c>
      <c r="N33" s="337"/>
      <c r="O33" s="337"/>
      <c r="P33" s="338"/>
    </row>
    <row r="34" spans="1:16" ht="24" customHeight="1">
      <c r="A34" s="15" t="s">
        <v>386</v>
      </c>
      <c r="B34" s="285">
        <v>14964</v>
      </c>
      <c r="C34" s="285">
        <v>14964</v>
      </c>
      <c r="D34" s="285" t="s">
        <v>148</v>
      </c>
      <c r="E34" s="285">
        <v>4197</v>
      </c>
      <c r="F34" s="285">
        <v>1030</v>
      </c>
      <c r="G34" s="285">
        <v>460</v>
      </c>
      <c r="H34" s="285">
        <v>0</v>
      </c>
      <c r="I34" s="285">
        <v>0</v>
      </c>
      <c r="J34" s="285">
        <v>277</v>
      </c>
      <c r="K34" s="285">
        <v>5964</v>
      </c>
      <c r="L34" s="285">
        <v>9000</v>
      </c>
      <c r="M34" s="285">
        <v>14964</v>
      </c>
      <c r="N34" s="285">
        <v>0</v>
      </c>
      <c r="O34" s="285">
        <v>0</v>
      </c>
      <c r="P34" s="286" t="s">
        <v>416</v>
      </c>
    </row>
    <row r="35" spans="1:16" ht="24" customHeight="1">
      <c r="A35" s="15" t="s">
        <v>219</v>
      </c>
      <c r="B35" s="285">
        <v>116611</v>
      </c>
      <c r="C35" s="285">
        <v>114639</v>
      </c>
      <c r="D35" s="285">
        <v>61642</v>
      </c>
      <c r="E35" s="285">
        <v>17507</v>
      </c>
      <c r="F35" s="285">
        <v>2744</v>
      </c>
      <c r="G35" s="285">
        <v>3817</v>
      </c>
      <c r="H35" s="285">
        <v>0</v>
      </c>
      <c r="I35" s="285">
        <v>0</v>
      </c>
      <c r="J35" s="285">
        <v>0</v>
      </c>
      <c r="K35" s="285">
        <v>24068</v>
      </c>
      <c r="L35" s="285">
        <v>28929</v>
      </c>
      <c r="M35" s="285">
        <v>52997</v>
      </c>
      <c r="N35" s="285">
        <v>1972</v>
      </c>
      <c r="O35" s="285">
        <v>0</v>
      </c>
      <c r="P35" s="286"/>
    </row>
    <row r="36" spans="1:16" ht="24" customHeight="1">
      <c r="A36" s="15" t="s">
        <v>220</v>
      </c>
      <c r="B36" s="285" t="s">
        <v>265</v>
      </c>
      <c r="C36" s="285" t="s">
        <v>148</v>
      </c>
      <c r="D36" s="285" t="s">
        <v>148</v>
      </c>
      <c r="E36" s="285" t="s">
        <v>148</v>
      </c>
      <c r="F36" s="285" t="s">
        <v>148</v>
      </c>
      <c r="G36" s="285" t="s">
        <v>148</v>
      </c>
      <c r="H36" s="285" t="s">
        <v>148</v>
      </c>
      <c r="I36" s="285" t="s">
        <v>148</v>
      </c>
      <c r="J36" s="285" t="s">
        <v>148</v>
      </c>
      <c r="K36" s="285" t="s">
        <v>148</v>
      </c>
      <c r="L36" s="285" t="s">
        <v>148</v>
      </c>
      <c r="M36" s="285" t="s">
        <v>148</v>
      </c>
      <c r="N36" s="285" t="s">
        <v>148</v>
      </c>
      <c r="O36" s="285" t="s">
        <v>148</v>
      </c>
      <c r="P36" s="286" t="s">
        <v>434</v>
      </c>
    </row>
    <row r="37" spans="1:16" ht="24" customHeight="1">
      <c r="A37" s="64" t="s">
        <v>222</v>
      </c>
      <c r="B37" s="370">
        <v>32375</v>
      </c>
      <c r="C37" s="370">
        <v>32375</v>
      </c>
      <c r="D37" s="370">
        <v>13871</v>
      </c>
      <c r="E37" s="370">
        <v>6881</v>
      </c>
      <c r="F37" s="370">
        <v>1119</v>
      </c>
      <c r="G37" s="370">
        <v>1643</v>
      </c>
      <c r="H37" s="370"/>
      <c r="I37" s="370"/>
      <c r="J37" s="370"/>
      <c r="K37" s="370">
        <v>9643</v>
      </c>
      <c r="L37" s="370">
        <v>8861</v>
      </c>
      <c r="M37" s="370">
        <v>18504</v>
      </c>
      <c r="N37" s="370"/>
      <c r="O37" s="370"/>
      <c r="P37" s="371"/>
    </row>
    <row r="38" spans="1:16" ht="24" customHeight="1">
      <c r="A38" s="63" t="s">
        <v>293</v>
      </c>
      <c r="B38" s="337">
        <v>8432</v>
      </c>
      <c r="C38" s="337">
        <v>8432</v>
      </c>
      <c r="D38" s="337">
        <v>4443</v>
      </c>
      <c r="E38" s="337">
        <v>3930</v>
      </c>
      <c r="F38" s="337">
        <v>49</v>
      </c>
      <c r="G38" s="337">
        <v>10</v>
      </c>
      <c r="H38" s="337"/>
      <c r="I38" s="337"/>
      <c r="J38" s="337"/>
      <c r="K38" s="337">
        <v>3989</v>
      </c>
      <c r="L38" s="337"/>
      <c r="M38" s="337">
        <v>3989</v>
      </c>
      <c r="N38" s="337"/>
      <c r="O38" s="337"/>
      <c r="P38" s="338"/>
    </row>
    <row r="39" spans="1:16" ht="24" customHeight="1">
      <c r="A39" s="15" t="s">
        <v>224</v>
      </c>
      <c r="B39" s="285">
        <v>4023</v>
      </c>
      <c r="C39" s="285">
        <v>4023</v>
      </c>
      <c r="D39" s="285">
        <v>1595</v>
      </c>
      <c r="E39" s="285">
        <v>500</v>
      </c>
      <c r="F39" s="285">
        <v>44</v>
      </c>
      <c r="G39" s="285">
        <v>0</v>
      </c>
      <c r="H39" s="285">
        <v>0</v>
      </c>
      <c r="I39" s="285">
        <v>0</v>
      </c>
      <c r="J39" s="285">
        <v>0</v>
      </c>
      <c r="K39" s="285">
        <v>544</v>
      </c>
      <c r="L39" s="285">
        <v>1884</v>
      </c>
      <c r="M39" s="285">
        <v>2428</v>
      </c>
      <c r="N39" s="285">
        <v>0</v>
      </c>
      <c r="O39" s="285">
        <v>0</v>
      </c>
      <c r="P39" s="286"/>
    </row>
    <row r="40" spans="1:16" ht="24" customHeight="1">
      <c r="A40" s="15" t="s">
        <v>228</v>
      </c>
      <c r="B40" s="285">
        <v>19342</v>
      </c>
      <c r="C40" s="285">
        <v>19342</v>
      </c>
      <c r="D40" s="285">
        <v>5898</v>
      </c>
      <c r="E40" s="285">
        <v>2765</v>
      </c>
      <c r="F40" s="285">
        <v>455</v>
      </c>
      <c r="G40" s="285">
        <v>0</v>
      </c>
      <c r="H40" s="285">
        <v>0</v>
      </c>
      <c r="I40" s="285">
        <v>0</v>
      </c>
      <c r="J40" s="285">
        <v>36</v>
      </c>
      <c r="K40" s="285">
        <v>3256</v>
      </c>
      <c r="L40" s="285">
        <v>10188</v>
      </c>
      <c r="M40" s="285">
        <v>13444</v>
      </c>
      <c r="N40" s="285">
        <v>0</v>
      </c>
      <c r="O40" s="285">
        <v>0</v>
      </c>
      <c r="P40" s="286"/>
    </row>
    <row r="41" spans="1:16" ht="24" customHeight="1">
      <c r="A41" s="403" t="s">
        <v>289</v>
      </c>
      <c r="B41" s="285">
        <v>34579</v>
      </c>
      <c r="C41" s="285">
        <v>33181</v>
      </c>
      <c r="D41" s="285">
        <v>0</v>
      </c>
      <c r="E41" s="285">
        <v>4507</v>
      </c>
      <c r="F41" s="285">
        <v>1455</v>
      </c>
      <c r="G41" s="285">
        <v>1781</v>
      </c>
      <c r="H41" s="285">
        <v>0</v>
      </c>
      <c r="I41" s="285">
        <v>0</v>
      </c>
      <c r="J41" s="285">
        <v>0</v>
      </c>
      <c r="K41" s="285">
        <v>7743</v>
      </c>
      <c r="L41" s="285">
        <v>25438</v>
      </c>
      <c r="M41" s="285">
        <v>33181</v>
      </c>
      <c r="N41" s="285">
        <v>1398</v>
      </c>
      <c r="O41" s="285">
        <v>0</v>
      </c>
      <c r="P41" s="286" t="s">
        <v>592</v>
      </c>
    </row>
    <row r="42" spans="1:16" ht="24" customHeight="1">
      <c r="A42" s="15" t="s">
        <v>233</v>
      </c>
      <c r="B42" s="285">
        <v>5668</v>
      </c>
      <c r="C42" s="285">
        <v>5668</v>
      </c>
      <c r="D42" s="285"/>
      <c r="E42" s="285">
        <v>2506</v>
      </c>
      <c r="F42" s="285">
        <v>549</v>
      </c>
      <c r="G42" s="285">
        <v>214</v>
      </c>
      <c r="H42" s="285">
        <v>0</v>
      </c>
      <c r="I42" s="285">
        <v>0</v>
      </c>
      <c r="J42" s="285">
        <v>39</v>
      </c>
      <c r="K42" s="285">
        <v>3308</v>
      </c>
      <c r="L42" s="285">
        <v>2360</v>
      </c>
      <c r="M42" s="285">
        <v>5668</v>
      </c>
      <c r="N42" s="285">
        <v>0</v>
      </c>
      <c r="O42" s="285">
        <v>0</v>
      </c>
      <c r="P42" s="286"/>
    </row>
    <row r="43" spans="1:16" ht="24" customHeight="1">
      <c r="A43" s="63" t="s">
        <v>225</v>
      </c>
      <c r="B43" s="337">
        <v>58457</v>
      </c>
      <c r="C43" s="337">
        <v>58457</v>
      </c>
      <c r="D43" s="337">
        <v>42104</v>
      </c>
      <c r="E43" s="337">
        <v>7397</v>
      </c>
      <c r="F43" s="337">
        <v>1551</v>
      </c>
      <c r="G43" s="337">
        <v>1082</v>
      </c>
      <c r="H43" s="337">
        <v>0</v>
      </c>
      <c r="I43" s="337">
        <v>0</v>
      </c>
      <c r="J43" s="337">
        <v>325</v>
      </c>
      <c r="K43" s="337">
        <v>10355</v>
      </c>
      <c r="L43" s="337">
        <v>5998</v>
      </c>
      <c r="M43" s="337">
        <v>16353</v>
      </c>
      <c r="N43" s="337">
        <v>0</v>
      </c>
      <c r="O43" s="337">
        <v>0</v>
      </c>
      <c r="P43" s="338"/>
    </row>
    <row r="44" spans="1:16" ht="24" customHeight="1">
      <c r="A44" s="15" t="s">
        <v>226</v>
      </c>
      <c r="B44" s="285">
        <v>15968</v>
      </c>
      <c r="C44" s="285">
        <v>15968</v>
      </c>
      <c r="D44" s="285">
        <v>4875</v>
      </c>
      <c r="E44" s="285">
        <v>2964</v>
      </c>
      <c r="F44" s="285">
        <v>414</v>
      </c>
      <c r="G44" s="285">
        <v>996</v>
      </c>
      <c r="H44" s="285">
        <v>0</v>
      </c>
      <c r="I44" s="285">
        <v>0</v>
      </c>
      <c r="J44" s="285">
        <v>0</v>
      </c>
      <c r="K44" s="285">
        <v>4374</v>
      </c>
      <c r="L44" s="285">
        <v>6719</v>
      </c>
      <c r="M44" s="285">
        <v>11093</v>
      </c>
      <c r="N44" s="285">
        <v>0</v>
      </c>
      <c r="O44" s="285">
        <v>0</v>
      </c>
      <c r="P44" s="410" t="s">
        <v>599</v>
      </c>
    </row>
    <row r="45" spans="1:16" ht="24" customHeight="1">
      <c r="A45" s="15" t="s">
        <v>229</v>
      </c>
      <c r="B45" s="285">
        <v>22414</v>
      </c>
      <c r="C45" s="285">
        <v>22077</v>
      </c>
      <c r="D45" s="285">
        <v>13584</v>
      </c>
      <c r="E45" s="285">
        <v>2649</v>
      </c>
      <c r="F45" s="285">
        <v>794</v>
      </c>
      <c r="G45" s="285">
        <v>699</v>
      </c>
      <c r="H45" s="285">
        <v>0</v>
      </c>
      <c r="I45" s="285">
        <v>0</v>
      </c>
      <c r="J45" s="285">
        <v>0</v>
      </c>
      <c r="K45" s="285">
        <v>4142</v>
      </c>
      <c r="L45" s="285">
        <v>4351</v>
      </c>
      <c r="M45" s="285">
        <v>8493</v>
      </c>
      <c r="N45" s="285">
        <v>337</v>
      </c>
      <c r="O45" s="285">
        <v>0</v>
      </c>
      <c r="P45" s="286"/>
    </row>
    <row r="46" spans="1:16" ht="24" customHeight="1">
      <c r="A46" s="15" t="s">
        <v>227</v>
      </c>
      <c r="B46" s="285">
        <v>79484</v>
      </c>
      <c r="C46" s="285">
        <v>79484</v>
      </c>
      <c r="D46" s="285">
        <v>30806</v>
      </c>
      <c r="E46" s="285">
        <v>8031</v>
      </c>
      <c r="F46" s="285">
        <v>962</v>
      </c>
      <c r="G46" s="285">
        <v>2041</v>
      </c>
      <c r="H46" s="285">
        <v>0</v>
      </c>
      <c r="I46" s="285">
        <v>0</v>
      </c>
      <c r="J46" s="285">
        <v>0</v>
      </c>
      <c r="K46" s="285">
        <v>11034</v>
      </c>
      <c r="L46" s="285">
        <v>37644</v>
      </c>
      <c r="M46" s="285">
        <v>48678</v>
      </c>
      <c r="N46" s="285">
        <v>0</v>
      </c>
      <c r="O46" s="285">
        <v>0</v>
      </c>
      <c r="P46" s="286"/>
    </row>
    <row r="47" spans="1:16" ht="24" customHeight="1" thickBot="1">
      <c r="A47" s="65" t="s">
        <v>230</v>
      </c>
      <c r="B47" s="530">
        <v>84142</v>
      </c>
      <c r="C47" s="530">
        <v>84142</v>
      </c>
      <c r="D47" s="530">
        <v>44883</v>
      </c>
      <c r="E47" s="530">
        <v>7695</v>
      </c>
      <c r="F47" s="530">
        <v>1903</v>
      </c>
      <c r="G47" s="530">
        <v>1670</v>
      </c>
      <c r="H47" s="530"/>
      <c r="I47" s="530"/>
      <c r="J47" s="530"/>
      <c r="K47" s="530">
        <v>11268</v>
      </c>
      <c r="L47" s="530">
        <v>27991</v>
      </c>
      <c r="M47" s="530">
        <v>39259</v>
      </c>
      <c r="N47" s="530"/>
      <c r="O47" s="530"/>
      <c r="P47" s="531"/>
    </row>
    <row r="48" spans="1:16" ht="24" customHeight="1" thickBot="1">
      <c r="A48" s="19" t="s">
        <v>158</v>
      </c>
      <c r="B48" s="49">
        <f>SUM(B7,B10:B47)</f>
        <v>2761174</v>
      </c>
      <c r="C48" s="49">
        <f>SUM(C7,C10:C47)</f>
        <v>2673241</v>
      </c>
      <c r="D48" s="49">
        <f t="shared" ref="D48:O48" si="0">SUM(D7,D10:D47)</f>
        <v>1093160</v>
      </c>
      <c r="E48" s="49">
        <f t="shared" si="0"/>
        <v>348451</v>
      </c>
      <c r="F48" s="49">
        <f t="shared" si="0"/>
        <v>57022</v>
      </c>
      <c r="G48" s="49">
        <f t="shared" si="0"/>
        <v>64779</v>
      </c>
      <c r="H48" s="49">
        <f t="shared" si="0"/>
        <v>1547</v>
      </c>
      <c r="I48" s="49">
        <f t="shared" si="0"/>
        <v>11174</v>
      </c>
      <c r="J48" s="49">
        <f t="shared" si="0"/>
        <v>6395</v>
      </c>
      <c r="K48" s="49">
        <f t="shared" si="0"/>
        <v>489368</v>
      </c>
      <c r="L48" s="49">
        <f t="shared" si="0"/>
        <v>1090713</v>
      </c>
      <c r="M48" s="49">
        <f t="shared" si="0"/>
        <v>1580081</v>
      </c>
      <c r="N48" s="49">
        <f t="shared" si="0"/>
        <v>87933</v>
      </c>
      <c r="O48" s="49">
        <f t="shared" si="0"/>
        <v>0</v>
      </c>
      <c r="P48" s="49"/>
    </row>
    <row r="49" spans="1:16" ht="24" customHeight="1">
      <c r="A49" s="482" t="s">
        <v>231</v>
      </c>
      <c r="B49" s="502">
        <v>6111</v>
      </c>
      <c r="C49" s="502">
        <v>6089</v>
      </c>
      <c r="D49" s="502">
        <v>3537</v>
      </c>
      <c r="E49" s="502">
        <v>533</v>
      </c>
      <c r="F49" s="502">
        <v>1011</v>
      </c>
      <c r="G49" s="502">
        <v>0</v>
      </c>
      <c r="H49" s="502">
        <v>0</v>
      </c>
      <c r="I49" s="502">
        <v>0</v>
      </c>
      <c r="J49" s="502">
        <v>640</v>
      </c>
      <c r="K49" s="502">
        <v>2184</v>
      </c>
      <c r="L49" s="502">
        <v>368</v>
      </c>
      <c r="M49" s="502">
        <v>2552</v>
      </c>
      <c r="N49" s="502">
        <v>22</v>
      </c>
      <c r="O49" s="502">
        <v>0</v>
      </c>
      <c r="P49" s="503"/>
    </row>
    <row r="50" spans="1:16" ht="24" customHeight="1">
      <c r="A50" s="15" t="s">
        <v>232</v>
      </c>
      <c r="B50" s="435">
        <v>33429</v>
      </c>
      <c r="C50" s="435">
        <v>33429</v>
      </c>
      <c r="D50" s="435">
        <v>32951</v>
      </c>
      <c r="E50" s="435">
        <v>356</v>
      </c>
      <c r="F50" s="435">
        <v>122</v>
      </c>
      <c r="G50" s="435"/>
      <c r="H50" s="435"/>
      <c r="I50" s="435"/>
      <c r="J50" s="435"/>
      <c r="K50" s="435">
        <v>478</v>
      </c>
      <c r="L50" s="435"/>
      <c r="M50" s="435">
        <v>478</v>
      </c>
      <c r="N50" s="435"/>
      <c r="O50" s="435"/>
      <c r="P50" s="436"/>
    </row>
    <row r="51" spans="1:16" ht="24" customHeight="1" thickBot="1">
      <c r="A51" s="65" t="s">
        <v>184</v>
      </c>
      <c r="B51" s="576">
        <v>334924</v>
      </c>
      <c r="C51" s="576">
        <v>334924</v>
      </c>
      <c r="D51" s="576">
        <v>204205</v>
      </c>
      <c r="E51" s="576">
        <v>43830</v>
      </c>
      <c r="F51" s="576">
        <v>3690</v>
      </c>
      <c r="G51" s="576">
        <v>453</v>
      </c>
      <c r="H51" s="576">
        <v>0</v>
      </c>
      <c r="I51" s="576">
        <v>0</v>
      </c>
      <c r="J51" s="576">
        <v>2425</v>
      </c>
      <c r="K51" s="576">
        <v>50398</v>
      </c>
      <c r="L51" s="576">
        <v>80321</v>
      </c>
      <c r="M51" s="576">
        <v>130719</v>
      </c>
      <c r="N51" s="576">
        <v>0</v>
      </c>
      <c r="O51" s="576">
        <v>0</v>
      </c>
      <c r="P51" s="555" t="s">
        <v>451</v>
      </c>
    </row>
    <row r="52" spans="1:16" ht="24" customHeight="1" thickBot="1">
      <c r="A52" s="19" t="s">
        <v>158</v>
      </c>
      <c r="B52" s="49">
        <f>SUM(B49:B51)</f>
        <v>374464</v>
      </c>
      <c r="C52" s="49">
        <f t="shared" ref="C52:O52" si="1">SUM(C49:C51)</f>
        <v>374442</v>
      </c>
      <c r="D52" s="49">
        <f t="shared" si="1"/>
        <v>240693</v>
      </c>
      <c r="E52" s="49">
        <f t="shared" si="1"/>
        <v>44719</v>
      </c>
      <c r="F52" s="49">
        <f t="shared" si="1"/>
        <v>4823</v>
      </c>
      <c r="G52" s="49">
        <f t="shared" si="1"/>
        <v>453</v>
      </c>
      <c r="H52" s="49">
        <f t="shared" si="1"/>
        <v>0</v>
      </c>
      <c r="I52" s="49">
        <f t="shared" si="1"/>
        <v>0</v>
      </c>
      <c r="J52" s="49">
        <f t="shared" si="1"/>
        <v>3065</v>
      </c>
      <c r="K52" s="49">
        <f t="shared" si="1"/>
        <v>53060</v>
      </c>
      <c r="L52" s="49">
        <f t="shared" si="1"/>
        <v>80689</v>
      </c>
      <c r="M52" s="49">
        <f t="shared" si="1"/>
        <v>133749</v>
      </c>
      <c r="N52" s="49">
        <f t="shared" si="1"/>
        <v>22</v>
      </c>
      <c r="O52" s="49">
        <f t="shared" si="1"/>
        <v>0</v>
      </c>
      <c r="P52" s="115"/>
    </row>
    <row r="53" spans="1:16" ht="24" customHeight="1" thickBot="1">
      <c r="A53" s="19" t="s">
        <v>11</v>
      </c>
      <c r="B53" s="49">
        <f>B48+B52</f>
        <v>3135638</v>
      </c>
      <c r="C53" s="49">
        <f t="shared" ref="C53:O53" si="2">C48+C52</f>
        <v>3047683</v>
      </c>
      <c r="D53" s="49">
        <f t="shared" si="2"/>
        <v>1333853</v>
      </c>
      <c r="E53" s="49">
        <f t="shared" si="2"/>
        <v>393170</v>
      </c>
      <c r="F53" s="49">
        <f t="shared" si="2"/>
        <v>61845</v>
      </c>
      <c r="G53" s="49">
        <f t="shared" si="2"/>
        <v>65232</v>
      </c>
      <c r="H53" s="49">
        <f t="shared" si="2"/>
        <v>1547</v>
      </c>
      <c r="I53" s="49">
        <f t="shared" si="2"/>
        <v>11174</v>
      </c>
      <c r="J53" s="49">
        <f t="shared" si="2"/>
        <v>9460</v>
      </c>
      <c r="K53" s="49">
        <f t="shared" si="2"/>
        <v>542428</v>
      </c>
      <c r="L53" s="49">
        <f t="shared" si="2"/>
        <v>1171402</v>
      </c>
      <c r="M53" s="49">
        <f t="shared" si="2"/>
        <v>1713830</v>
      </c>
      <c r="N53" s="49">
        <f t="shared" si="2"/>
        <v>87955</v>
      </c>
      <c r="O53" s="49">
        <f t="shared" si="2"/>
        <v>0</v>
      </c>
      <c r="P53" s="115"/>
    </row>
    <row r="58" spans="1:16">
      <c r="B58" s="137">
        <f>SUM(B7:B47)</f>
        <v>2761174</v>
      </c>
    </row>
  </sheetData>
  <mergeCells count="6">
    <mergeCell ref="L5:L6"/>
    <mergeCell ref="N3:N6"/>
    <mergeCell ref="D4:D6"/>
    <mergeCell ref="C3:C6"/>
    <mergeCell ref="B2:B6"/>
    <mergeCell ref="A2:A6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6" firstPageNumber="52" fitToWidth="2" orientation="portrait" useFirstPageNumber="1" r:id="rId1"/>
  <headerFooter alignWithMargins="0">
    <oddFooter>&amp;C&amp;"ＭＳ 明朝,標準"&amp;18&amp;P</oddFooter>
  </headerFooter>
  <colBreaks count="1" manualBreakCount="1">
    <brk id="11" max="5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N71"/>
  <sheetViews>
    <sheetView view="pageBreakPreview" topLeftCell="A37" zoomScale="80" zoomScaleNormal="85" zoomScaleSheetLayoutView="80" workbookViewId="0">
      <selection activeCell="C56" sqref="C55:C56"/>
    </sheetView>
  </sheetViews>
  <sheetFormatPr defaultRowHeight="13.5"/>
  <cols>
    <col min="1" max="1" width="12.125" style="41" customWidth="1"/>
    <col min="2" max="4" width="11.75" style="41" bestFit="1" customWidth="1"/>
    <col min="5" max="5" width="10" style="41" bestFit="1" customWidth="1"/>
    <col min="6" max="6" width="9.375" style="41" bestFit="1" customWidth="1"/>
    <col min="7" max="7" width="10.5" style="41" customWidth="1"/>
    <col min="8" max="10" width="9.375" style="41" bestFit="1" customWidth="1"/>
    <col min="11" max="11" width="10" style="41" bestFit="1" customWidth="1"/>
    <col min="12" max="12" width="10.375" style="41" bestFit="1" customWidth="1"/>
    <col min="13" max="13" width="11.75" style="41" bestFit="1" customWidth="1"/>
    <col min="14" max="14" width="9.25" style="41" bestFit="1" customWidth="1"/>
    <col min="15" max="15" width="11" style="41" customWidth="1"/>
    <col min="16" max="16" width="10.125" style="41" bestFit="1" customWidth="1"/>
    <col min="17" max="17" width="9.375" style="41" bestFit="1" customWidth="1"/>
    <col min="18" max="18" width="51.625" style="41" customWidth="1"/>
    <col min="19" max="20" width="9.125" style="41" bestFit="1" customWidth="1"/>
    <col min="21" max="16384" width="9" style="41"/>
  </cols>
  <sheetData>
    <row r="1" spans="1:222" ht="14.25">
      <c r="A1" s="764" t="s">
        <v>558</v>
      </c>
    </row>
    <row r="2" spans="1:222" ht="14.1" customHeight="1">
      <c r="A2" s="846" t="s">
        <v>0</v>
      </c>
      <c r="B2" s="843" t="s">
        <v>664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45" t="s">
        <v>132</v>
      </c>
      <c r="O2" s="864" t="s">
        <v>133</v>
      </c>
      <c r="P2" s="865"/>
      <c r="Q2" s="872"/>
      <c r="R2" s="1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847"/>
      <c r="B3" s="836"/>
      <c r="C3" s="942" t="s">
        <v>662</v>
      </c>
      <c r="D3" s="57"/>
      <c r="E3" s="58"/>
      <c r="F3" s="58"/>
      <c r="G3" s="58"/>
      <c r="H3" s="58"/>
      <c r="I3" s="58"/>
      <c r="J3" s="58"/>
      <c r="K3" s="58"/>
      <c r="L3" s="58"/>
      <c r="M3" s="45"/>
      <c r="N3" s="945" t="s">
        <v>125</v>
      </c>
      <c r="O3" s="857" t="str">
        <f>A1</f>
        <v>令和元年度予算</v>
      </c>
      <c r="P3" s="93" t="s">
        <v>134</v>
      </c>
      <c r="Q3" s="93" t="s">
        <v>135</v>
      </c>
      <c r="R3" s="61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847"/>
      <c r="B4" s="836"/>
      <c r="C4" s="943"/>
      <c r="D4" s="846" t="s">
        <v>661</v>
      </c>
      <c r="E4" s="58"/>
      <c r="F4" s="58"/>
      <c r="G4" s="58"/>
      <c r="H4" s="58"/>
      <c r="I4" s="58"/>
      <c r="J4" s="58"/>
      <c r="K4" s="58"/>
      <c r="L4" s="57"/>
      <c r="M4" s="84"/>
      <c r="N4" s="946"/>
      <c r="O4" s="857"/>
      <c r="P4" s="94" t="s">
        <v>136</v>
      </c>
      <c r="Q4" s="94" t="s">
        <v>137</v>
      </c>
      <c r="R4" s="12" t="s">
        <v>138</v>
      </c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ht="14.1" customHeight="1">
      <c r="A5" s="847"/>
      <c r="B5" s="836"/>
      <c r="C5" s="943"/>
      <c r="D5" s="847"/>
      <c r="E5" s="57"/>
      <c r="F5" s="57"/>
      <c r="G5" s="57"/>
      <c r="H5" s="57"/>
      <c r="I5" s="57"/>
      <c r="J5" s="57"/>
      <c r="K5" s="77" t="s">
        <v>665</v>
      </c>
      <c r="L5" s="940" t="s">
        <v>666</v>
      </c>
      <c r="M5" s="60" t="s">
        <v>128</v>
      </c>
      <c r="N5" s="946"/>
      <c r="O5" s="229"/>
      <c r="P5" s="94" t="s">
        <v>139</v>
      </c>
      <c r="Q5" s="94" t="s">
        <v>139</v>
      </c>
      <c r="R5" s="6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HD5" s="54"/>
      <c r="HE5" s="54"/>
      <c r="HF5" s="54"/>
      <c r="HG5" s="54"/>
      <c r="HH5" s="54"/>
      <c r="HI5" s="54"/>
      <c r="HJ5" s="54"/>
      <c r="HK5" s="54"/>
      <c r="HN5" s="68"/>
    </row>
    <row r="6" spans="1:222" ht="14.1" customHeight="1">
      <c r="A6" s="869"/>
      <c r="B6" s="852"/>
      <c r="C6" s="944"/>
      <c r="D6" s="869"/>
      <c r="E6" s="788" t="s">
        <v>660</v>
      </c>
      <c r="F6" s="802" t="s">
        <v>129</v>
      </c>
      <c r="G6" s="803" t="s">
        <v>130</v>
      </c>
      <c r="H6" s="803" t="s">
        <v>140</v>
      </c>
      <c r="I6" s="803" t="s">
        <v>141</v>
      </c>
      <c r="J6" s="803" t="s">
        <v>131</v>
      </c>
      <c r="K6" s="188" t="s">
        <v>651</v>
      </c>
      <c r="L6" s="941"/>
      <c r="M6" s="64" t="s">
        <v>651</v>
      </c>
      <c r="N6" s="947"/>
      <c r="O6" s="188" t="s">
        <v>132</v>
      </c>
      <c r="P6" s="188" t="s">
        <v>387</v>
      </c>
      <c r="Q6" s="188" t="s">
        <v>387</v>
      </c>
      <c r="R6" s="19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HD6" s="54"/>
      <c r="HE6" s="54"/>
      <c r="HF6" s="54"/>
      <c r="HG6" s="54"/>
      <c r="HH6" s="54"/>
      <c r="HI6" s="54"/>
      <c r="HJ6" s="54"/>
      <c r="HK6" s="54"/>
      <c r="HN6" s="68"/>
    </row>
    <row r="7" spans="1:222" ht="21" customHeight="1">
      <c r="A7" s="274" t="s">
        <v>380</v>
      </c>
      <c r="B7" s="287">
        <v>540415</v>
      </c>
      <c r="C7" s="287">
        <v>540415</v>
      </c>
      <c r="D7" s="287">
        <v>166001</v>
      </c>
      <c r="E7" s="287">
        <v>58630</v>
      </c>
      <c r="F7" s="287">
        <v>12668</v>
      </c>
      <c r="G7" s="287">
        <v>6500</v>
      </c>
      <c r="H7" s="287">
        <v>0</v>
      </c>
      <c r="I7" s="287">
        <v>600</v>
      </c>
      <c r="J7" s="287">
        <v>0</v>
      </c>
      <c r="K7" s="287">
        <v>78398</v>
      </c>
      <c r="L7" s="287">
        <v>296016</v>
      </c>
      <c r="M7" s="287">
        <v>374414</v>
      </c>
      <c r="N7" s="287">
        <v>0</v>
      </c>
      <c r="O7" s="287">
        <v>374414</v>
      </c>
      <c r="P7" s="288"/>
      <c r="Q7" s="288"/>
      <c r="R7" s="289"/>
    </row>
    <row r="8" spans="1:222" ht="21" customHeight="1">
      <c r="A8" s="274" t="s">
        <v>269</v>
      </c>
      <c r="B8" s="444" t="s">
        <v>265</v>
      </c>
      <c r="C8" s="444" t="s">
        <v>265</v>
      </c>
      <c r="D8" s="444" t="s">
        <v>265</v>
      </c>
      <c r="E8" s="444" t="s">
        <v>265</v>
      </c>
      <c r="F8" s="444" t="s">
        <v>265</v>
      </c>
      <c r="G8" s="444" t="s">
        <v>265</v>
      </c>
      <c r="H8" s="444" t="s">
        <v>265</v>
      </c>
      <c r="I8" s="444" t="s">
        <v>265</v>
      </c>
      <c r="J8" s="444" t="s">
        <v>265</v>
      </c>
      <c r="K8" s="444" t="s">
        <v>265</v>
      </c>
      <c r="L8" s="444" t="s">
        <v>265</v>
      </c>
      <c r="M8" s="444" t="s">
        <v>265</v>
      </c>
      <c r="N8" s="444" t="s">
        <v>265</v>
      </c>
      <c r="O8" s="444" t="s">
        <v>265</v>
      </c>
      <c r="P8" s="288" t="s">
        <v>265</v>
      </c>
      <c r="Q8" s="288" t="s">
        <v>265</v>
      </c>
      <c r="R8" s="289" t="s">
        <v>517</v>
      </c>
    </row>
    <row r="9" spans="1:222" ht="21" customHeight="1">
      <c r="A9" s="274" t="s">
        <v>271</v>
      </c>
      <c r="B9" s="444" t="s">
        <v>265</v>
      </c>
      <c r="C9" s="444" t="s">
        <v>265</v>
      </c>
      <c r="D9" s="444" t="s">
        <v>265</v>
      </c>
      <c r="E9" s="444" t="s">
        <v>265</v>
      </c>
      <c r="F9" s="444" t="s">
        <v>265</v>
      </c>
      <c r="G9" s="444" t="s">
        <v>265</v>
      </c>
      <c r="H9" s="444" t="s">
        <v>265</v>
      </c>
      <c r="I9" s="444" t="s">
        <v>265</v>
      </c>
      <c r="J9" s="444" t="s">
        <v>265</v>
      </c>
      <c r="K9" s="444" t="s">
        <v>265</v>
      </c>
      <c r="L9" s="444" t="s">
        <v>265</v>
      </c>
      <c r="M9" s="444" t="s">
        <v>265</v>
      </c>
      <c r="N9" s="444" t="s">
        <v>265</v>
      </c>
      <c r="O9" s="444" t="s">
        <v>265</v>
      </c>
      <c r="P9" s="288" t="s">
        <v>265</v>
      </c>
      <c r="Q9" s="288" t="s">
        <v>265</v>
      </c>
      <c r="R9" s="289" t="s">
        <v>517</v>
      </c>
    </row>
    <row r="10" spans="1:222" ht="21" customHeight="1">
      <c r="A10" s="274" t="s">
        <v>349</v>
      </c>
      <c r="B10" s="287">
        <v>359147</v>
      </c>
      <c r="C10" s="287">
        <v>359147</v>
      </c>
      <c r="D10" s="287">
        <v>54283</v>
      </c>
      <c r="E10" s="287">
        <v>55967</v>
      </c>
      <c r="F10" s="287">
        <v>8729</v>
      </c>
      <c r="G10" s="287">
        <v>18070</v>
      </c>
      <c r="H10" s="287">
        <v>0</v>
      </c>
      <c r="I10" s="287">
        <v>1867</v>
      </c>
      <c r="J10" s="287">
        <v>2096</v>
      </c>
      <c r="K10" s="287">
        <v>86729</v>
      </c>
      <c r="L10" s="287">
        <v>218135</v>
      </c>
      <c r="M10" s="287">
        <v>304864</v>
      </c>
      <c r="N10" s="287">
        <v>0</v>
      </c>
      <c r="O10" s="287">
        <v>304864</v>
      </c>
      <c r="P10" s="288">
        <v>0.18</v>
      </c>
      <c r="Q10" s="288">
        <v>2.04</v>
      </c>
      <c r="R10" s="289"/>
    </row>
    <row r="11" spans="1:222" ht="21" customHeight="1">
      <c r="A11" s="274" t="s">
        <v>350</v>
      </c>
      <c r="B11" s="444" t="s">
        <v>265</v>
      </c>
      <c r="C11" s="444" t="s">
        <v>265</v>
      </c>
      <c r="D11" s="444" t="s">
        <v>265</v>
      </c>
      <c r="E11" s="444" t="s">
        <v>265</v>
      </c>
      <c r="F11" s="444" t="s">
        <v>265</v>
      </c>
      <c r="G11" s="444" t="s">
        <v>265</v>
      </c>
      <c r="H11" s="444" t="s">
        <v>265</v>
      </c>
      <c r="I11" s="444" t="s">
        <v>265</v>
      </c>
      <c r="J11" s="444" t="s">
        <v>265</v>
      </c>
      <c r="K11" s="444" t="s">
        <v>265</v>
      </c>
      <c r="L11" s="444" t="s">
        <v>265</v>
      </c>
      <c r="M11" s="444" t="s">
        <v>265</v>
      </c>
      <c r="N11" s="444" t="s">
        <v>265</v>
      </c>
      <c r="O11" s="444" t="s">
        <v>265</v>
      </c>
      <c r="P11" s="288" t="s">
        <v>265</v>
      </c>
      <c r="Q11" s="288" t="s">
        <v>265</v>
      </c>
      <c r="R11" s="289" t="s">
        <v>468</v>
      </c>
    </row>
    <row r="12" spans="1:222" ht="21" customHeight="1">
      <c r="A12" s="324" t="s">
        <v>143</v>
      </c>
      <c r="B12" s="454" t="s">
        <v>265</v>
      </c>
      <c r="C12" s="454" t="s">
        <v>265</v>
      </c>
      <c r="D12" s="454" t="s">
        <v>265</v>
      </c>
      <c r="E12" s="454" t="s">
        <v>265</v>
      </c>
      <c r="F12" s="454" t="s">
        <v>265</v>
      </c>
      <c r="G12" s="454" t="s">
        <v>265</v>
      </c>
      <c r="H12" s="454" t="s">
        <v>265</v>
      </c>
      <c r="I12" s="454" t="s">
        <v>265</v>
      </c>
      <c r="J12" s="454" t="s">
        <v>265</v>
      </c>
      <c r="K12" s="454" t="s">
        <v>265</v>
      </c>
      <c r="L12" s="454" t="s">
        <v>265</v>
      </c>
      <c r="M12" s="454" t="s">
        <v>265</v>
      </c>
      <c r="N12" s="454" t="s">
        <v>265</v>
      </c>
      <c r="O12" s="454" t="s">
        <v>265</v>
      </c>
      <c r="P12" s="340" t="s">
        <v>265</v>
      </c>
      <c r="Q12" s="340" t="s">
        <v>265</v>
      </c>
      <c r="R12" s="341" t="s">
        <v>468</v>
      </c>
    </row>
    <row r="13" spans="1:222" ht="21" customHeight="1">
      <c r="A13" s="274" t="s">
        <v>144</v>
      </c>
      <c r="B13" s="444" t="s">
        <v>265</v>
      </c>
      <c r="C13" s="444" t="s">
        <v>265</v>
      </c>
      <c r="D13" s="444" t="s">
        <v>265</v>
      </c>
      <c r="E13" s="444" t="s">
        <v>265</v>
      </c>
      <c r="F13" s="444" t="s">
        <v>265</v>
      </c>
      <c r="G13" s="444" t="s">
        <v>265</v>
      </c>
      <c r="H13" s="444" t="s">
        <v>265</v>
      </c>
      <c r="I13" s="444" t="s">
        <v>265</v>
      </c>
      <c r="J13" s="444" t="s">
        <v>265</v>
      </c>
      <c r="K13" s="444" t="s">
        <v>265</v>
      </c>
      <c r="L13" s="444" t="s">
        <v>265</v>
      </c>
      <c r="M13" s="444" t="s">
        <v>265</v>
      </c>
      <c r="N13" s="444" t="s">
        <v>265</v>
      </c>
      <c r="O13" s="444" t="s">
        <v>265</v>
      </c>
      <c r="P13" s="288" t="s">
        <v>265</v>
      </c>
      <c r="Q13" s="288" t="s">
        <v>265</v>
      </c>
      <c r="R13" s="289" t="s">
        <v>468</v>
      </c>
    </row>
    <row r="14" spans="1:222" ht="21" customHeight="1">
      <c r="A14" s="274" t="s">
        <v>147</v>
      </c>
      <c r="B14" s="444" t="s">
        <v>265</v>
      </c>
      <c r="C14" s="444" t="s">
        <v>265</v>
      </c>
      <c r="D14" s="444" t="s">
        <v>265</v>
      </c>
      <c r="E14" s="444" t="s">
        <v>265</v>
      </c>
      <c r="F14" s="444" t="s">
        <v>265</v>
      </c>
      <c r="G14" s="444" t="s">
        <v>265</v>
      </c>
      <c r="H14" s="444" t="s">
        <v>265</v>
      </c>
      <c r="I14" s="444" t="s">
        <v>265</v>
      </c>
      <c r="J14" s="444" t="s">
        <v>265</v>
      </c>
      <c r="K14" s="444" t="s">
        <v>265</v>
      </c>
      <c r="L14" s="444" t="s">
        <v>265</v>
      </c>
      <c r="M14" s="444" t="s">
        <v>265</v>
      </c>
      <c r="N14" s="444" t="s">
        <v>265</v>
      </c>
      <c r="O14" s="444" t="s">
        <v>265</v>
      </c>
      <c r="P14" s="288" t="s">
        <v>265</v>
      </c>
      <c r="Q14" s="288" t="s">
        <v>265</v>
      </c>
      <c r="R14" s="289" t="s">
        <v>468</v>
      </c>
    </row>
    <row r="15" spans="1:222" ht="21" customHeight="1">
      <c r="A15" s="274" t="s">
        <v>223</v>
      </c>
      <c r="B15" s="444" t="s">
        <v>265</v>
      </c>
      <c r="C15" s="444" t="s">
        <v>265</v>
      </c>
      <c r="D15" s="444" t="s">
        <v>265</v>
      </c>
      <c r="E15" s="444" t="s">
        <v>265</v>
      </c>
      <c r="F15" s="444" t="s">
        <v>265</v>
      </c>
      <c r="G15" s="444" t="s">
        <v>265</v>
      </c>
      <c r="H15" s="444" t="s">
        <v>265</v>
      </c>
      <c r="I15" s="444" t="s">
        <v>265</v>
      </c>
      <c r="J15" s="444" t="s">
        <v>265</v>
      </c>
      <c r="K15" s="444" t="s">
        <v>265</v>
      </c>
      <c r="L15" s="444" t="s">
        <v>265</v>
      </c>
      <c r="M15" s="444" t="s">
        <v>265</v>
      </c>
      <c r="N15" s="444" t="s">
        <v>265</v>
      </c>
      <c r="O15" s="444" t="s">
        <v>265</v>
      </c>
      <c r="P15" s="288" t="s">
        <v>265</v>
      </c>
      <c r="Q15" s="288" t="s">
        <v>265</v>
      </c>
      <c r="R15" s="477" t="s">
        <v>468</v>
      </c>
    </row>
    <row r="16" spans="1:222" ht="21" customHeight="1">
      <c r="A16" s="356" t="s">
        <v>145</v>
      </c>
      <c r="B16" s="372">
        <v>141868</v>
      </c>
      <c r="C16" s="372">
        <v>141868</v>
      </c>
      <c r="D16" s="372">
        <v>97306</v>
      </c>
      <c r="E16" s="372">
        <v>16971</v>
      </c>
      <c r="F16" s="372">
        <v>2480</v>
      </c>
      <c r="G16" s="372">
        <v>1900</v>
      </c>
      <c r="H16" s="372">
        <v>0</v>
      </c>
      <c r="I16" s="372">
        <v>3900</v>
      </c>
      <c r="J16" s="372">
        <v>0</v>
      </c>
      <c r="K16" s="372">
        <v>25251</v>
      </c>
      <c r="L16" s="372">
        <v>19311</v>
      </c>
      <c r="M16" s="372">
        <v>44562</v>
      </c>
      <c r="N16" s="372">
        <v>0</v>
      </c>
      <c r="O16" s="372">
        <v>44562</v>
      </c>
      <c r="P16" s="373">
        <v>0.09</v>
      </c>
      <c r="Q16" s="373">
        <v>0.68</v>
      </c>
      <c r="R16" s="374"/>
    </row>
    <row r="17" spans="1:18" ht="21" customHeight="1">
      <c r="A17" s="324" t="s">
        <v>351</v>
      </c>
      <c r="B17" s="454" t="s">
        <v>148</v>
      </c>
      <c r="C17" s="454" t="s">
        <v>148</v>
      </c>
      <c r="D17" s="454" t="s">
        <v>148</v>
      </c>
      <c r="E17" s="454" t="s">
        <v>148</v>
      </c>
      <c r="F17" s="454" t="s">
        <v>148</v>
      </c>
      <c r="G17" s="454" t="s">
        <v>148</v>
      </c>
      <c r="H17" s="454" t="s">
        <v>148</v>
      </c>
      <c r="I17" s="454" t="s">
        <v>148</v>
      </c>
      <c r="J17" s="454" t="s">
        <v>148</v>
      </c>
      <c r="K17" s="454" t="s">
        <v>148</v>
      </c>
      <c r="L17" s="454" t="s">
        <v>148</v>
      </c>
      <c r="M17" s="454" t="s">
        <v>148</v>
      </c>
      <c r="N17" s="454" t="s">
        <v>148</v>
      </c>
      <c r="O17" s="454" t="s">
        <v>148</v>
      </c>
      <c r="P17" s="340" t="s">
        <v>148</v>
      </c>
      <c r="Q17" s="340" t="s">
        <v>148</v>
      </c>
      <c r="R17" s="341" t="s">
        <v>474</v>
      </c>
    </row>
    <row r="18" spans="1:18" ht="21" customHeight="1">
      <c r="A18" s="274" t="s">
        <v>352</v>
      </c>
      <c r="B18" s="287">
        <v>151563</v>
      </c>
      <c r="C18" s="287">
        <v>135563</v>
      </c>
      <c r="D18" s="287">
        <v>0</v>
      </c>
      <c r="E18" s="287">
        <v>30173</v>
      </c>
      <c r="F18" s="287">
        <v>4389</v>
      </c>
      <c r="G18" s="287">
        <v>6826</v>
      </c>
      <c r="H18" s="287">
        <v>0</v>
      </c>
      <c r="I18" s="287">
        <v>0</v>
      </c>
      <c r="J18" s="287">
        <v>477</v>
      </c>
      <c r="K18" s="287">
        <v>41865</v>
      </c>
      <c r="L18" s="287">
        <v>93698</v>
      </c>
      <c r="M18" s="287">
        <v>135563</v>
      </c>
      <c r="N18" s="287">
        <v>16000</v>
      </c>
      <c r="O18" s="287">
        <v>151563</v>
      </c>
      <c r="P18" s="288">
        <v>0.33</v>
      </c>
      <c r="Q18" s="288">
        <v>2.0499999999999998</v>
      </c>
      <c r="R18" s="289"/>
    </row>
    <row r="19" spans="1:18" ht="21" customHeight="1">
      <c r="A19" s="274" t="s">
        <v>235</v>
      </c>
      <c r="B19" s="444" t="s">
        <v>148</v>
      </c>
      <c r="C19" s="444" t="s">
        <v>148</v>
      </c>
      <c r="D19" s="444" t="s">
        <v>148</v>
      </c>
      <c r="E19" s="444" t="s">
        <v>148</v>
      </c>
      <c r="F19" s="444" t="s">
        <v>148</v>
      </c>
      <c r="G19" s="444" t="s">
        <v>148</v>
      </c>
      <c r="H19" s="444" t="s">
        <v>148</v>
      </c>
      <c r="I19" s="444" t="s">
        <v>148</v>
      </c>
      <c r="J19" s="444" t="s">
        <v>148</v>
      </c>
      <c r="K19" s="444" t="s">
        <v>148</v>
      </c>
      <c r="L19" s="444" t="s">
        <v>148</v>
      </c>
      <c r="M19" s="444" t="s">
        <v>148</v>
      </c>
      <c r="N19" s="444" t="s">
        <v>148</v>
      </c>
      <c r="O19" s="444" t="s">
        <v>148</v>
      </c>
      <c r="P19" s="288" t="s">
        <v>148</v>
      </c>
      <c r="Q19" s="288" t="s">
        <v>148</v>
      </c>
      <c r="R19" s="289" t="s">
        <v>468</v>
      </c>
    </row>
    <row r="20" spans="1:18" ht="21" customHeight="1">
      <c r="A20" s="274" t="s">
        <v>353</v>
      </c>
      <c r="B20" s="444" t="s">
        <v>148</v>
      </c>
      <c r="C20" s="444" t="s">
        <v>148</v>
      </c>
      <c r="D20" s="444" t="s">
        <v>148</v>
      </c>
      <c r="E20" s="444" t="s">
        <v>148</v>
      </c>
      <c r="F20" s="444" t="s">
        <v>148</v>
      </c>
      <c r="G20" s="444" t="s">
        <v>148</v>
      </c>
      <c r="H20" s="444" t="s">
        <v>148</v>
      </c>
      <c r="I20" s="444" t="s">
        <v>148</v>
      </c>
      <c r="J20" s="444" t="s">
        <v>148</v>
      </c>
      <c r="K20" s="444" t="s">
        <v>148</v>
      </c>
      <c r="L20" s="444" t="s">
        <v>148</v>
      </c>
      <c r="M20" s="444" t="s">
        <v>148</v>
      </c>
      <c r="N20" s="444" t="s">
        <v>148</v>
      </c>
      <c r="O20" s="444" t="s">
        <v>148</v>
      </c>
      <c r="P20" s="288" t="s">
        <v>148</v>
      </c>
      <c r="Q20" s="288" t="s">
        <v>148</v>
      </c>
      <c r="R20" s="289" t="s">
        <v>468</v>
      </c>
    </row>
    <row r="21" spans="1:18" ht="21" customHeight="1">
      <c r="A21" s="356" t="s">
        <v>234</v>
      </c>
      <c r="B21" s="480" t="s">
        <v>148</v>
      </c>
      <c r="C21" s="480" t="s">
        <v>148</v>
      </c>
      <c r="D21" s="480" t="s">
        <v>148</v>
      </c>
      <c r="E21" s="480" t="s">
        <v>148</v>
      </c>
      <c r="F21" s="480" t="s">
        <v>148</v>
      </c>
      <c r="G21" s="480" t="s">
        <v>148</v>
      </c>
      <c r="H21" s="480" t="s">
        <v>148</v>
      </c>
      <c r="I21" s="480" t="s">
        <v>148</v>
      </c>
      <c r="J21" s="480" t="s">
        <v>148</v>
      </c>
      <c r="K21" s="480" t="s">
        <v>148</v>
      </c>
      <c r="L21" s="480" t="s">
        <v>148</v>
      </c>
      <c r="M21" s="480" t="s">
        <v>148</v>
      </c>
      <c r="N21" s="480" t="s">
        <v>148</v>
      </c>
      <c r="O21" s="480" t="s">
        <v>148</v>
      </c>
      <c r="P21" s="373" t="s">
        <v>148</v>
      </c>
      <c r="Q21" s="373" t="s">
        <v>148</v>
      </c>
      <c r="R21" s="374" t="s">
        <v>468</v>
      </c>
    </row>
    <row r="22" spans="1:18" ht="21" customHeight="1">
      <c r="A22" s="324" t="s">
        <v>354</v>
      </c>
      <c r="B22" s="391">
        <v>225819</v>
      </c>
      <c r="C22" s="391">
        <v>219494</v>
      </c>
      <c r="D22" s="391">
        <v>97032</v>
      </c>
      <c r="E22" s="391">
        <v>18500</v>
      </c>
      <c r="F22" s="391">
        <v>1650</v>
      </c>
      <c r="G22" s="391">
        <v>2762</v>
      </c>
      <c r="H22" s="391">
        <v>0</v>
      </c>
      <c r="I22" s="391">
        <v>0</v>
      </c>
      <c r="J22" s="391">
        <v>703</v>
      </c>
      <c r="K22" s="391">
        <v>23615</v>
      </c>
      <c r="L22" s="391">
        <v>98847</v>
      </c>
      <c r="M22" s="391">
        <v>122462</v>
      </c>
      <c r="N22" s="391">
        <v>6325</v>
      </c>
      <c r="O22" s="391">
        <v>128787</v>
      </c>
      <c r="P22" s="392">
        <v>0.16</v>
      </c>
      <c r="Q22" s="392">
        <v>1.18</v>
      </c>
      <c r="R22" s="393"/>
    </row>
    <row r="23" spans="1:18" ht="21" customHeight="1">
      <c r="A23" s="274" t="s">
        <v>209</v>
      </c>
      <c r="B23" s="287">
        <v>35439</v>
      </c>
      <c r="C23" s="287">
        <v>35439</v>
      </c>
      <c r="D23" s="287">
        <v>28010</v>
      </c>
      <c r="E23" s="287">
        <v>4153</v>
      </c>
      <c r="F23" s="287">
        <v>1272</v>
      </c>
      <c r="G23" s="287">
        <v>1039</v>
      </c>
      <c r="H23" s="287">
        <v>0</v>
      </c>
      <c r="I23" s="287">
        <v>0</v>
      </c>
      <c r="J23" s="287">
        <v>0</v>
      </c>
      <c r="K23" s="287">
        <v>6464</v>
      </c>
      <c r="L23" s="287">
        <v>965</v>
      </c>
      <c r="M23" s="287">
        <v>7429</v>
      </c>
      <c r="N23" s="287">
        <v>0</v>
      </c>
      <c r="O23" s="287">
        <v>7429</v>
      </c>
      <c r="P23" s="288">
        <v>0.01</v>
      </c>
      <c r="Q23" s="288">
        <v>7.0000000000000007E-2</v>
      </c>
      <c r="R23" s="289"/>
    </row>
    <row r="24" spans="1:18" ht="21" customHeight="1">
      <c r="A24" s="274" t="s">
        <v>211</v>
      </c>
      <c r="B24" s="287">
        <v>61022</v>
      </c>
      <c r="C24" s="287">
        <v>61022</v>
      </c>
      <c r="D24" s="287">
        <v>38281</v>
      </c>
      <c r="E24" s="287">
        <v>10382</v>
      </c>
      <c r="F24" s="287">
        <v>1330</v>
      </c>
      <c r="G24" s="287">
        <v>2595</v>
      </c>
      <c r="H24" s="287">
        <v>0</v>
      </c>
      <c r="I24" s="287">
        <v>0</v>
      </c>
      <c r="J24" s="287">
        <v>350</v>
      </c>
      <c r="K24" s="287">
        <v>14657</v>
      </c>
      <c r="L24" s="287">
        <v>8084</v>
      </c>
      <c r="M24" s="287">
        <v>22741</v>
      </c>
      <c r="N24" s="287">
        <v>0</v>
      </c>
      <c r="O24" s="287">
        <v>22741</v>
      </c>
      <c r="P24" s="288">
        <v>0.03</v>
      </c>
      <c r="Q24" s="288">
        <v>0.21</v>
      </c>
      <c r="R24" s="289" t="s">
        <v>572</v>
      </c>
    </row>
    <row r="25" spans="1:18" ht="21" customHeight="1">
      <c r="A25" s="274" t="s">
        <v>261</v>
      </c>
      <c r="B25" s="287">
        <v>37160</v>
      </c>
      <c r="C25" s="287">
        <v>37160</v>
      </c>
      <c r="D25" s="287">
        <v>29339</v>
      </c>
      <c r="E25" s="287">
        <v>4310</v>
      </c>
      <c r="F25" s="287">
        <v>1380</v>
      </c>
      <c r="G25" s="287">
        <v>1034</v>
      </c>
      <c r="H25" s="287">
        <v>0</v>
      </c>
      <c r="I25" s="287">
        <v>0</v>
      </c>
      <c r="J25" s="287">
        <v>0</v>
      </c>
      <c r="K25" s="287">
        <v>6724</v>
      </c>
      <c r="L25" s="287">
        <v>1097</v>
      </c>
      <c r="M25" s="287">
        <v>7821</v>
      </c>
      <c r="N25" s="287">
        <v>0</v>
      </c>
      <c r="O25" s="287">
        <v>7821</v>
      </c>
      <c r="P25" s="288">
        <v>0.01</v>
      </c>
      <c r="Q25" s="288">
        <v>7.0000000000000007E-2</v>
      </c>
      <c r="R25" s="289"/>
    </row>
    <row r="26" spans="1:18" ht="21" customHeight="1">
      <c r="A26" s="274" t="s">
        <v>475</v>
      </c>
      <c r="B26" s="287">
        <v>166217</v>
      </c>
      <c r="C26" s="287">
        <v>166217</v>
      </c>
      <c r="D26" s="287">
        <v>133756</v>
      </c>
      <c r="E26" s="287">
        <v>8800</v>
      </c>
      <c r="F26" s="287">
        <v>3221</v>
      </c>
      <c r="G26" s="287">
        <v>0</v>
      </c>
      <c r="H26" s="287">
        <v>0</v>
      </c>
      <c r="I26" s="287">
        <v>0</v>
      </c>
      <c r="J26" s="287">
        <v>0</v>
      </c>
      <c r="K26" s="287">
        <v>12021</v>
      </c>
      <c r="L26" s="287">
        <v>20440</v>
      </c>
      <c r="M26" s="287">
        <v>32461</v>
      </c>
      <c r="N26" s="287">
        <v>0</v>
      </c>
      <c r="O26" s="287">
        <v>32461</v>
      </c>
      <c r="P26" s="288">
        <v>0</v>
      </c>
      <c r="Q26" s="288">
        <v>0</v>
      </c>
      <c r="R26" s="289"/>
    </row>
    <row r="27" spans="1:18" ht="21" customHeight="1">
      <c r="A27" s="356" t="s">
        <v>212</v>
      </c>
      <c r="B27" s="372">
        <v>140327</v>
      </c>
      <c r="C27" s="372">
        <v>140327</v>
      </c>
      <c r="D27" s="372">
        <v>44776</v>
      </c>
      <c r="E27" s="372">
        <v>15863</v>
      </c>
      <c r="F27" s="372">
        <v>2570</v>
      </c>
      <c r="G27" s="372">
        <v>1038</v>
      </c>
      <c r="H27" s="372">
        <v>0</v>
      </c>
      <c r="I27" s="372">
        <v>81</v>
      </c>
      <c r="J27" s="372">
        <v>270</v>
      </c>
      <c r="K27" s="372">
        <v>19822</v>
      </c>
      <c r="L27" s="372">
        <v>75729</v>
      </c>
      <c r="M27" s="372">
        <v>95551</v>
      </c>
      <c r="N27" s="372"/>
      <c r="O27" s="372">
        <v>95551</v>
      </c>
      <c r="P27" s="373"/>
      <c r="Q27" s="373">
        <v>1.79</v>
      </c>
      <c r="R27" s="374"/>
    </row>
    <row r="28" spans="1:18" ht="21" customHeight="1">
      <c r="A28" s="324" t="s">
        <v>213</v>
      </c>
      <c r="B28" s="391">
        <v>104999</v>
      </c>
      <c r="C28" s="391">
        <v>101747</v>
      </c>
      <c r="D28" s="391">
        <v>62116</v>
      </c>
      <c r="E28" s="391">
        <v>10195</v>
      </c>
      <c r="F28" s="391">
        <v>1565</v>
      </c>
      <c r="G28" s="391">
        <v>1549</v>
      </c>
      <c r="H28" s="391">
        <v>0</v>
      </c>
      <c r="I28" s="391">
        <v>0</v>
      </c>
      <c r="J28" s="391">
        <v>486</v>
      </c>
      <c r="K28" s="391">
        <v>13795</v>
      </c>
      <c r="L28" s="391">
        <v>25836</v>
      </c>
      <c r="M28" s="391">
        <v>39631</v>
      </c>
      <c r="N28" s="391">
        <v>3252</v>
      </c>
      <c r="O28" s="391">
        <v>42883</v>
      </c>
      <c r="P28" s="392">
        <v>0.15</v>
      </c>
      <c r="Q28" s="392">
        <v>1.1499999999999999</v>
      </c>
      <c r="R28" s="393"/>
    </row>
    <row r="29" spans="1:18" ht="21" customHeight="1">
      <c r="A29" s="274" t="s">
        <v>214</v>
      </c>
      <c r="B29" s="287">
        <v>109148</v>
      </c>
      <c r="C29" s="287">
        <v>109148</v>
      </c>
      <c r="D29" s="287">
        <v>64930</v>
      </c>
      <c r="E29" s="287">
        <v>8644</v>
      </c>
      <c r="F29" s="287">
        <v>1050</v>
      </c>
      <c r="G29" s="287">
        <v>1550</v>
      </c>
      <c r="H29" s="287">
        <v>0</v>
      </c>
      <c r="I29" s="287">
        <v>4999</v>
      </c>
      <c r="J29" s="287">
        <v>468</v>
      </c>
      <c r="K29" s="287">
        <v>16711</v>
      </c>
      <c r="L29" s="287">
        <v>27507</v>
      </c>
      <c r="M29" s="287">
        <v>44218</v>
      </c>
      <c r="N29" s="287">
        <v>0</v>
      </c>
      <c r="O29" s="287">
        <v>44218</v>
      </c>
      <c r="P29" s="288">
        <v>0.12</v>
      </c>
      <c r="Q29" s="288">
        <v>0.93</v>
      </c>
      <c r="R29" s="289"/>
    </row>
    <row r="30" spans="1:18" ht="21" customHeight="1">
      <c r="A30" s="274" t="s">
        <v>215</v>
      </c>
      <c r="B30" s="287">
        <v>6150</v>
      </c>
      <c r="C30" s="287">
        <v>6150</v>
      </c>
      <c r="D30" s="287">
        <v>4200</v>
      </c>
      <c r="E30" s="287">
        <v>1272</v>
      </c>
      <c r="F30" s="287">
        <v>199</v>
      </c>
      <c r="G30" s="287">
        <v>339</v>
      </c>
      <c r="H30" s="287">
        <v>0</v>
      </c>
      <c r="I30" s="287">
        <v>0</v>
      </c>
      <c r="J30" s="287">
        <v>0</v>
      </c>
      <c r="K30" s="287">
        <v>1810</v>
      </c>
      <c r="L30" s="287">
        <v>140</v>
      </c>
      <c r="M30" s="287">
        <v>1950</v>
      </c>
      <c r="N30" s="287">
        <v>0</v>
      </c>
      <c r="O30" s="287">
        <v>1950</v>
      </c>
      <c r="P30" s="288">
        <v>0</v>
      </c>
      <c r="Q30" s="288">
        <v>0</v>
      </c>
      <c r="R30" s="289" t="s">
        <v>582</v>
      </c>
    </row>
    <row r="31" spans="1:18" ht="21" customHeight="1">
      <c r="A31" s="274" t="s">
        <v>216</v>
      </c>
      <c r="B31" s="287">
        <v>107707</v>
      </c>
      <c r="C31" s="287">
        <v>107707</v>
      </c>
      <c r="D31" s="287">
        <v>54445</v>
      </c>
      <c r="E31" s="287">
        <v>11131</v>
      </c>
      <c r="F31" s="287">
        <v>1568</v>
      </c>
      <c r="G31" s="287">
        <v>2481</v>
      </c>
      <c r="H31" s="287">
        <v>1388</v>
      </c>
      <c r="I31" s="287">
        <v>0</v>
      </c>
      <c r="J31" s="287">
        <v>651</v>
      </c>
      <c r="K31" s="287">
        <v>17219</v>
      </c>
      <c r="L31" s="287">
        <v>36043</v>
      </c>
      <c r="M31" s="287">
        <v>53262</v>
      </c>
      <c r="N31" s="287">
        <v>0</v>
      </c>
      <c r="O31" s="287">
        <v>53262</v>
      </c>
      <c r="P31" s="288">
        <v>0.21</v>
      </c>
      <c r="Q31" s="288">
        <v>2.86</v>
      </c>
      <c r="R31" s="289"/>
    </row>
    <row r="32" spans="1:18" ht="21" customHeight="1">
      <c r="A32" s="356" t="s">
        <v>217</v>
      </c>
      <c r="B32" s="372">
        <v>57726</v>
      </c>
      <c r="C32" s="372">
        <v>57726</v>
      </c>
      <c r="D32" s="372">
        <v>28304</v>
      </c>
      <c r="E32" s="372">
        <v>10380</v>
      </c>
      <c r="F32" s="372">
        <v>1900</v>
      </c>
      <c r="G32" s="372">
        <v>891</v>
      </c>
      <c r="H32" s="372">
        <v>0</v>
      </c>
      <c r="I32" s="372">
        <v>0</v>
      </c>
      <c r="J32" s="372">
        <v>0</v>
      </c>
      <c r="K32" s="372">
        <v>13171</v>
      </c>
      <c r="L32" s="372">
        <v>16251</v>
      </c>
      <c r="M32" s="372">
        <v>29422</v>
      </c>
      <c r="N32" s="372">
        <v>0</v>
      </c>
      <c r="O32" s="372">
        <v>29422</v>
      </c>
      <c r="P32" s="373">
        <v>0.13</v>
      </c>
      <c r="Q32" s="373">
        <v>1.4</v>
      </c>
      <c r="R32" s="374"/>
    </row>
    <row r="33" spans="1:20" ht="21" customHeight="1">
      <c r="A33" s="324" t="s">
        <v>218</v>
      </c>
      <c r="B33" s="339">
        <v>22811</v>
      </c>
      <c r="C33" s="339">
        <v>22811</v>
      </c>
      <c r="D33" s="339"/>
      <c r="E33" s="339">
        <v>5735</v>
      </c>
      <c r="F33" s="339">
        <v>882</v>
      </c>
      <c r="G33" s="339"/>
      <c r="H33" s="339"/>
      <c r="I33" s="339"/>
      <c r="J33" s="339">
        <v>741</v>
      </c>
      <c r="K33" s="339">
        <v>7358</v>
      </c>
      <c r="L33" s="339">
        <v>15453</v>
      </c>
      <c r="M33" s="339">
        <v>22811</v>
      </c>
      <c r="N33" s="339"/>
      <c r="O33" s="339">
        <v>22811</v>
      </c>
      <c r="P33" s="340"/>
      <c r="Q33" s="340"/>
      <c r="R33" s="341"/>
    </row>
    <row r="34" spans="1:20" ht="21" customHeight="1">
      <c r="A34" s="274" t="s">
        <v>355</v>
      </c>
      <c r="B34" s="287">
        <v>15158</v>
      </c>
      <c r="C34" s="287">
        <v>15158</v>
      </c>
      <c r="D34" s="287" t="s">
        <v>148</v>
      </c>
      <c r="E34" s="287">
        <v>4498</v>
      </c>
      <c r="F34" s="287">
        <v>1100</v>
      </c>
      <c r="G34" s="287">
        <v>130</v>
      </c>
      <c r="H34" s="287">
        <v>0</v>
      </c>
      <c r="I34" s="287">
        <v>0</v>
      </c>
      <c r="J34" s="287">
        <v>333</v>
      </c>
      <c r="K34" s="287">
        <v>6061</v>
      </c>
      <c r="L34" s="287">
        <v>9097</v>
      </c>
      <c r="M34" s="287">
        <v>15158</v>
      </c>
      <c r="N34" s="287">
        <v>0</v>
      </c>
      <c r="O34" s="287">
        <v>15158</v>
      </c>
      <c r="P34" s="288" t="s">
        <v>148</v>
      </c>
      <c r="Q34" s="288" t="s">
        <v>148</v>
      </c>
      <c r="R34" s="289" t="s">
        <v>416</v>
      </c>
    </row>
    <row r="35" spans="1:20" ht="21" customHeight="1">
      <c r="A35" s="274" t="s">
        <v>219</v>
      </c>
      <c r="B35" s="287">
        <v>100616</v>
      </c>
      <c r="C35" s="287">
        <v>100586</v>
      </c>
      <c r="D35" s="287">
        <v>60470</v>
      </c>
      <c r="E35" s="287">
        <v>12005</v>
      </c>
      <c r="F35" s="287">
        <v>1710</v>
      </c>
      <c r="G35" s="287">
        <v>0</v>
      </c>
      <c r="H35" s="287">
        <v>0</v>
      </c>
      <c r="I35" s="287">
        <v>0</v>
      </c>
      <c r="J35" s="287">
        <v>0</v>
      </c>
      <c r="K35" s="287">
        <v>13715</v>
      </c>
      <c r="L35" s="287">
        <v>26401</v>
      </c>
      <c r="M35" s="287">
        <v>40116</v>
      </c>
      <c r="N35" s="287">
        <v>30</v>
      </c>
      <c r="O35" s="287">
        <v>40146</v>
      </c>
      <c r="P35" s="288">
        <v>1.9</v>
      </c>
      <c r="Q35" s="288">
        <v>13.7</v>
      </c>
      <c r="R35" s="289"/>
    </row>
    <row r="36" spans="1:20" ht="21" customHeight="1">
      <c r="A36" s="274" t="s">
        <v>220</v>
      </c>
      <c r="B36" s="444" t="s">
        <v>148</v>
      </c>
      <c r="C36" s="444" t="s">
        <v>148</v>
      </c>
      <c r="D36" s="444" t="s">
        <v>148</v>
      </c>
      <c r="E36" s="444" t="s">
        <v>148</v>
      </c>
      <c r="F36" s="444" t="s">
        <v>148</v>
      </c>
      <c r="G36" s="444" t="s">
        <v>148</v>
      </c>
      <c r="H36" s="444" t="s">
        <v>148</v>
      </c>
      <c r="I36" s="444" t="s">
        <v>148</v>
      </c>
      <c r="J36" s="444" t="s">
        <v>148</v>
      </c>
      <c r="K36" s="444" t="s">
        <v>148</v>
      </c>
      <c r="L36" s="444" t="s">
        <v>148</v>
      </c>
      <c r="M36" s="444" t="s">
        <v>148</v>
      </c>
      <c r="N36" s="444" t="s">
        <v>148</v>
      </c>
      <c r="O36" s="444" t="s">
        <v>148</v>
      </c>
      <c r="P36" s="288" t="s">
        <v>148</v>
      </c>
      <c r="Q36" s="288" t="s">
        <v>148</v>
      </c>
      <c r="R36" s="289" t="s">
        <v>434</v>
      </c>
    </row>
    <row r="37" spans="1:20" ht="21" customHeight="1">
      <c r="A37" s="356" t="s">
        <v>222</v>
      </c>
      <c r="B37" s="372">
        <v>32160</v>
      </c>
      <c r="C37" s="372">
        <v>32160</v>
      </c>
      <c r="D37" s="372">
        <v>13920</v>
      </c>
      <c r="E37" s="372">
        <v>6931</v>
      </c>
      <c r="F37" s="372">
        <v>1030</v>
      </c>
      <c r="G37" s="372">
        <v>1567</v>
      </c>
      <c r="H37" s="372"/>
      <c r="I37" s="372"/>
      <c r="J37" s="372"/>
      <c r="K37" s="372">
        <v>9528</v>
      </c>
      <c r="L37" s="372">
        <v>8712</v>
      </c>
      <c r="M37" s="372">
        <v>18240</v>
      </c>
      <c r="N37" s="372"/>
      <c r="O37" s="372">
        <v>18240</v>
      </c>
      <c r="P37" s="373"/>
      <c r="Q37" s="373"/>
      <c r="R37" s="374"/>
    </row>
    <row r="38" spans="1:20" ht="21" customHeight="1">
      <c r="A38" s="324" t="s">
        <v>293</v>
      </c>
      <c r="B38" s="339">
        <v>8440</v>
      </c>
      <c r="C38" s="339">
        <v>8440</v>
      </c>
      <c r="D38" s="339">
        <v>4440</v>
      </c>
      <c r="E38" s="339">
        <v>3450</v>
      </c>
      <c r="F38" s="339">
        <v>250</v>
      </c>
      <c r="G38" s="339">
        <v>300</v>
      </c>
      <c r="H38" s="339"/>
      <c r="I38" s="339"/>
      <c r="J38" s="339"/>
      <c r="K38" s="339">
        <v>4000</v>
      </c>
      <c r="L38" s="339"/>
      <c r="M38" s="339">
        <v>4000</v>
      </c>
      <c r="N38" s="339"/>
      <c r="O38" s="339">
        <v>4000</v>
      </c>
      <c r="P38" s="340"/>
      <c r="Q38" s="340"/>
      <c r="R38" s="341"/>
    </row>
    <row r="39" spans="1:20" ht="21" customHeight="1">
      <c r="A39" s="274" t="s">
        <v>224</v>
      </c>
      <c r="B39" s="287">
        <v>2640</v>
      </c>
      <c r="C39" s="287">
        <v>2640</v>
      </c>
      <c r="D39" s="287">
        <v>1595</v>
      </c>
      <c r="E39" s="287">
        <v>500</v>
      </c>
      <c r="F39" s="287">
        <v>38</v>
      </c>
      <c r="G39" s="287">
        <v>0</v>
      </c>
      <c r="H39" s="287">
        <v>0</v>
      </c>
      <c r="I39" s="287">
        <v>0</v>
      </c>
      <c r="J39" s="287">
        <v>0</v>
      </c>
      <c r="K39" s="287">
        <v>538</v>
      </c>
      <c r="L39" s="287">
        <v>507</v>
      </c>
      <c r="M39" s="287">
        <v>1045</v>
      </c>
      <c r="N39" s="287">
        <v>0</v>
      </c>
      <c r="O39" s="287">
        <v>1045</v>
      </c>
      <c r="P39" s="288"/>
      <c r="Q39" s="288"/>
      <c r="R39" s="289"/>
    </row>
    <row r="40" spans="1:20" ht="21" customHeight="1">
      <c r="A40" s="274" t="s">
        <v>228</v>
      </c>
      <c r="B40" s="287">
        <v>19441</v>
      </c>
      <c r="C40" s="287">
        <v>19441</v>
      </c>
      <c r="D40" s="287">
        <v>6259</v>
      </c>
      <c r="E40" s="287">
        <v>2867</v>
      </c>
      <c r="F40" s="287">
        <v>497</v>
      </c>
      <c r="G40" s="287">
        <v>0</v>
      </c>
      <c r="H40" s="287">
        <v>0</v>
      </c>
      <c r="I40" s="287">
        <v>0</v>
      </c>
      <c r="J40" s="287">
        <v>38</v>
      </c>
      <c r="K40" s="287">
        <v>3402</v>
      </c>
      <c r="L40" s="287">
        <v>9780</v>
      </c>
      <c r="M40" s="287">
        <v>13182</v>
      </c>
      <c r="N40" s="287">
        <v>0</v>
      </c>
      <c r="O40" s="287">
        <v>13182</v>
      </c>
      <c r="P40" s="288">
        <v>0.25</v>
      </c>
      <c r="Q40" s="288">
        <v>1.86</v>
      </c>
      <c r="R40" s="289"/>
    </row>
    <row r="41" spans="1:20" ht="21" customHeight="1">
      <c r="A41" s="406" t="s">
        <v>329</v>
      </c>
      <c r="B41" s="287">
        <v>35284</v>
      </c>
      <c r="C41" s="287">
        <v>34728</v>
      </c>
      <c r="D41" s="287">
        <v>0</v>
      </c>
      <c r="E41" s="287">
        <v>4500</v>
      </c>
      <c r="F41" s="287">
        <v>1423</v>
      </c>
      <c r="G41" s="287">
        <v>1800</v>
      </c>
      <c r="H41" s="287">
        <v>0</v>
      </c>
      <c r="I41" s="287">
        <v>0</v>
      </c>
      <c r="J41" s="287">
        <v>84</v>
      </c>
      <c r="K41" s="287">
        <v>7807</v>
      </c>
      <c r="L41" s="287">
        <v>26921</v>
      </c>
      <c r="M41" s="287">
        <v>34728</v>
      </c>
      <c r="N41" s="287">
        <v>556</v>
      </c>
      <c r="O41" s="287">
        <v>35284</v>
      </c>
      <c r="P41" s="288">
        <v>0.35</v>
      </c>
      <c r="Q41" s="288">
        <v>2.61</v>
      </c>
      <c r="R41" s="289"/>
    </row>
    <row r="42" spans="1:20" ht="21" customHeight="1">
      <c r="A42" s="274" t="s">
        <v>233</v>
      </c>
      <c r="B42" s="287">
        <v>5116</v>
      </c>
      <c r="C42" s="287">
        <v>5116</v>
      </c>
      <c r="D42" s="287"/>
      <c r="E42" s="287">
        <v>2000</v>
      </c>
      <c r="F42" s="287">
        <v>583</v>
      </c>
      <c r="G42" s="287">
        <v>100</v>
      </c>
      <c r="H42" s="287">
        <v>0</v>
      </c>
      <c r="I42" s="287">
        <v>0</v>
      </c>
      <c r="J42" s="287">
        <v>0</v>
      </c>
      <c r="K42" s="287">
        <v>2683</v>
      </c>
      <c r="L42" s="287">
        <v>2433</v>
      </c>
      <c r="M42" s="287">
        <v>5116</v>
      </c>
      <c r="N42" s="287">
        <v>0</v>
      </c>
      <c r="O42" s="287">
        <v>5116</v>
      </c>
      <c r="P42" s="288"/>
      <c r="Q42" s="288"/>
      <c r="R42" s="289"/>
      <c r="S42" s="572"/>
      <c r="T42" s="572"/>
    </row>
    <row r="43" spans="1:20" ht="21" customHeight="1">
      <c r="A43" s="324" t="s">
        <v>225</v>
      </c>
      <c r="B43" s="339">
        <v>59229</v>
      </c>
      <c r="C43" s="339">
        <v>59229</v>
      </c>
      <c r="D43" s="339">
        <v>42484</v>
      </c>
      <c r="E43" s="339">
        <v>7150</v>
      </c>
      <c r="F43" s="339">
        <v>1600</v>
      </c>
      <c r="G43" s="339">
        <v>1000</v>
      </c>
      <c r="H43" s="339">
        <v>0</v>
      </c>
      <c r="I43" s="339">
        <v>0</v>
      </c>
      <c r="J43" s="339">
        <v>313</v>
      </c>
      <c r="K43" s="339">
        <v>10063</v>
      </c>
      <c r="L43" s="339">
        <v>6682</v>
      </c>
      <c r="M43" s="339">
        <v>16745</v>
      </c>
      <c r="N43" s="339">
        <v>0</v>
      </c>
      <c r="O43" s="339">
        <v>16745</v>
      </c>
      <c r="P43" s="340">
        <v>0.15</v>
      </c>
      <c r="Q43" s="340">
        <v>0.3</v>
      </c>
      <c r="R43" s="341"/>
    </row>
    <row r="44" spans="1:20" ht="20.25" customHeight="1">
      <c r="A44" s="274" t="s">
        <v>226</v>
      </c>
      <c r="B44" s="287">
        <v>16850</v>
      </c>
      <c r="C44" s="287">
        <v>16850</v>
      </c>
      <c r="D44" s="287">
        <v>5417</v>
      </c>
      <c r="E44" s="287">
        <v>3000</v>
      </c>
      <c r="F44" s="287">
        <v>450</v>
      </c>
      <c r="G44" s="287">
        <v>995</v>
      </c>
      <c r="H44" s="287">
        <v>0</v>
      </c>
      <c r="I44" s="287">
        <v>0</v>
      </c>
      <c r="J44" s="287">
        <v>0</v>
      </c>
      <c r="K44" s="287">
        <v>4445</v>
      </c>
      <c r="L44" s="287">
        <v>6988</v>
      </c>
      <c r="M44" s="287">
        <v>11433</v>
      </c>
      <c r="N44" s="287">
        <v>0</v>
      </c>
      <c r="O44" s="287">
        <v>11433</v>
      </c>
      <c r="P44" s="288">
        <v>0.21</v>
      </c>
      <c r="Q44" s="288">
        <v>1.42</v>
      </c>
      <c r="R44" s="411" t="s">
        <v>599</v>
      </c>
    </row>
    <row r="45" spans="1:20" ht="21" customHeight="1">
      <c r="A45" s="274" t="s">
        <v>229</v>
      </c>
      <c r="B45" s="298">
        <v>23505</v>
      </c>
      <c r="C45" s="298">
        <v>23505</v>
      </c>
      <c r="D45" s="298">
        <v>15087</v>
      </c>
      <c r="E45" s="298">
        <v>2500</v>
      </c>
      <c r="F45" s="298">
        <v>799</v>
      </c>
      <c r="G45" s="298">
        <v>700</v>
      </c>
      <c r="H45" s="298">
        <v>0</v>
      </c>
      <c r="I45" s="298">
        <v>0</v>
      </c>
      <c r="J45" s="298">
        <v>0</v>
      </c>
      <c r="K45" s="298">
        <v>3999</v>
      </c>
      <c r="L45" s="298">
        <v>4419</v>
      </c>
      <c r="M45" s="298">
        <v>8418</v>
      </c>
      <c r="N45" s="298">
        <v>0</v>
      </c>
      <c r="O45" s="298">
        <v>8418</v>
      </c>
      <c r="P45" s="299">
        <v>0.19</v>
      </c>
      <c r="Q45" s="299">
        <v>1.64</v>
      </c>
      <c r="R45" s="289"/>
    </row>
    <row r="46" spans="1:20" ht="21" customHeight="1">
      <c r="A46" s="274" t="s">
        <v>227</v>
      </c>
      <c r="B46" s="298">
        <v>76708</v>
      </c>
      <c r="C46" s="298">
        <v>76708</v>
      </c>
      <c r="D46" s="298">
        <v>31293</v>
      </c>
      <c r="E46" s="298">
        <v>8031</v>
      </c>
      <c r="F46" s="298">
        <v>1002</v>
      </c>
      <c r="G46" s="298">
        <v>2104</v>
      </c>
      <c r="H46" s="298">
        <v>0</v>
      </c>
      <c r="I46" s="298">
        <v>0</v>
      </c>
      <c r="J46" s="298">
        <v>0</v>
      </c>
      <c r="K46" s="298">
        <v>11137</v>
      </c>
      <c r="L46" s="298">
        <v>34278</v>
      </c>
      <c r="M46" s="298">
        <v>45415</v>
      </c>
      <c r="N46" s="298">
        <v>0</v>
      </c>
      <c r="O46" s="298">
        <v>45415</v>
      </c>
      <c r="P46" s="299">
        <v>0.36</v>
      </c>
      <c r="Q46" s="299">
        <v>2.58</v>
      </c>
      <c r="R46" s="289"/>
    </row>
    <row r="47" spans="1:20" ht="21" customHeight="1" thickBot="1">
      <c r="A47" s="120" t="s">
        <v>230</v>
      </c>
      <c r="B47" s="532">
        <v>107095</v>
      </c>
      <c r="C47" s="532">
        <v>107095</v>
      </c>
      <c r="D47" s="532">
        <v>43168</v>
      </c>
      <c r="E47" s="532">
        <v>7417</v>
      </c>
      <c r="F47" s="532">
        <v>1907</v>
      </c>
      <c r="G47" s="532">
        <v>1706</v>
      </c>
      <c r="H47" s="532"/>
      <c r="I47" s="532">
        <v>0</v>
      </c>
      <c r="J47" s="532">
        <v>0</v>
      </c>
      <c r="K47" s="532">
        <v>11030</v>
      </c>
      <c r="L47" s="532">
        <v>52897</v>
      </c>
      <c r="M47" s="532">
        <v>63927</v>
      </c>
      <c r="N47" s="532"/>
      <c r="O47" s="532">
        <v>63927</v>
      </c>
      <c r="P47" s="533">
        <v>0.79100000000000004</v>
      </c>
      <c r="Q47" s="534">
        <v>7.1790000000000003</v>
      </c>
      <c r="R47" s="535"/>
    </row>
    <row r="48" spans="1:20" ht="21" customHeight="1" thickBot="1">
      <c r="A48" s="130" t="s">
        <v>158</v>
      </c>
      <c r="B48" s="49">
        <f>SUM(B7:B47)</f>
        <v>2769760</v>
      </c>
      <c r="C48" s="49">
        <f t="shared" ref="C48:O48" si="0">SUM(C7:C47)</f>
        <v>2743597</v>
      </c>
      <c r="D48" s="49">
        <f t="shared" si="0"/>
        <v>1126912</v>
      </c>
      <c r="E48" s="49">
        <f t="shared" si="0"/>
        <v>335955</v>
      </c>
      <c r="F48" s="49">
        <f t="shared" si="0"/>
        <v>59242</v>
      </c>
      <c r="G48" s="49">
        <f t="shared" si="0"/>
        <v>58976</v>
      </c>
      <c r="H48" s="49">
        <f t="shared" si="0"/>
        <v>1388</v>
      </c>
      <c r="I48" s="49">
        <f t="shared" si="0"/>
        <v>11447</v>
      </c>
      <c r="J48" s="49">
        <f t="shared" si="0"/>
        <v>7010</v>
      </c>
      <c r="K48" s="49">
        <f t="shared" si="0"/>
        <v>474018</v>
      </c>
      <c r="L48" s="49">
        <f t="shared" si="0"/>
        <v>1142667</v>
      </c>
      <c r="M48" s="49">
        <f t="shared" si="0"/>
        <v>1616685</v>
      </c>
      <c r="N48" s="49">
        <f t="shared" si="0"/>
        <v>26163</v>
      </c>
      <c r="O48" s="49">
        <f t="shared" si="0"/>
        <v>1642848</v>
      </c>
      <c r="P48" s="135" t="s">
        <v>146</v>
      </c>
      <c r="Q48" s="135" t="s">
        <v>146</v>
      </c>
      <c r="R48" s="136"/>
    </row>
    <row r="49" spans="1:18" ht="21" customHeight="1">
      <c r="A49" s="504" t="s">
        <v>231</v>
      </c>
      <c r="B49" s="505">
        <v>6266</v>
      </c>
      <c r="C49" s="505">
        <v>6266</v>
      </c>
      <c r="D49" s="505">
        <v>3870</v>
      </c>
      <c r="E49" s="505">
        <v>540</v>
      </c>
      <c r="F49" s="505">
        <v>861</v>
      </c>
      <c r="G49" s="505">
        <v>0</v>
      </c>
      <c r="H49" s="505">
        <v>0</v>
      </c>
      <c r="I49" s="505">
        <v>0</v>
      </c>
      <c r="J49" s="505">
        <v>720</v>
      </c>
      <c r="K49" s="505">
        <v>2121</v>
      </c>
      <c r="L49" s="505">
        <v>275</v>
      </c>
      <c r="M49" s="505">
        <v>2396</v>
      </c>
      <c r="N49" s="505">
        <v>0</v>
      </c>
      <c r="O49" s="505">
        <v>2396</v>
      </c>
      <c r="P49" s="506">
        <v>0</v>
      </c>
      <c r="Q49" s="506">
        <v>0</v>
      </c>
      <c r="R49" s="503"/>
    </row>
    <row r="50" spans="1:18" ht="21" customHeight="1">
      <c r="A50" s="274" t="s">
        <v>232</v>
      </c>
      <c r="B50" s="437">
        <v>32631</v>
      </c>
      <c r="C50" s="437">
        <v>32631</v>
      </c>
      <c r="D50" s="437">
        <v>31909</v>
      </c>
      <c r="E50" s="437">
        <v>600</v>
      </c>
      <c r="F50" s="437">
        <v>122</v>
      </c>
      <c r="G50" s="438"/>
      <c r="H50" s="438"/>
      <c r="I50" s="438"/>
      <c r="J50" s="438"/>
      <c r="K50" s="437">
        <v>722</v>
      </c>
      <c r="L50" s="437"/>
      <c r="M50" s="437">
        <v>722</v>
      </c>
      <c r="N50" s="438"/>
      <c r="O50" s="437">
        <v>722</v>
      </c>
      <c r="P50" s="439"/>
      <c r="Q50" s="439"/>
      <c r="R50" s="440"/>
    </row>
    <row r="51" spans="1:18" ht="21" customHeight="1" thickBot="1">
      <c r="A51" s="120" t="s">
        <v>184</v>
      </c>
      <c r="B51" s="575">
        <v>342095</v>
      </c>
      <c r="C51" s="575">
        <v>342095</v>
      </c>
      <c r="D51" s="575">
        <v>210275</v>
      </c>
      <c r="E51" s="575">
        <v>43943</v>
      </c>
      <c r="F51" s="575">
        <v>3801</v>
      </c>
      <c r="G51" s="575">
        <v>400</v>
      </c>
      <c r="H51" s="575">
        <v>0</v>
      </c>
      <c r="I51" s="575">
        <v>0</v>
      </c>
      <c r="J51" s="575">
        <v>2368</v>
      </c>
      <c r="K51" s="575">
        <v>50512</v>
      </c>
      <c r="L51" s="575">
        <v>81308</v>
      </c>
      <c r="M51" s="575">
        <v>131820</v>
      </c>
      <c r="N51" s="575">
        <v>0</v>
      </c>
      <c r="O51" s="575">
        <v>131820</v>
      </c>
      <c r="P51" s="770">
        <v>1.8061475074354006E-2</v>
      </c>
      <c r="Q51" s="770">
        <v>7.8791886545539785E-2</v>
      </c>
      <c r="R51" s="556" t="s">
        <v>451</v>
      </c>
    </row>
    <row r="52" spans="1:18" ht="21" customHeight="1" thickBot="1">
      <c r="A52" s="129" t="s">
        <v>158</v>
      </c>
      <c r="B52" s="47">
        <f>SUM(B49:B51)</f>
        <v>380992</v>
      </c>
      <c r="C52" s="47">
        <f t="shared" ref="C52:O52" si="1">SUM(C49:C51)</f>
        <v>380992</v>
      </c>
      <c r="D52" s="47">
        <f t="shared" si="1"/>
        <v>246054</v>
      </c>
      <c r="E52" s="47">
        <f t="shared" si="1"/>
        <v>45083</v>
      </c>
      <c r="F52" s="47">
        <f t="shared" si="1"/>
        <v>4784</v>
      </c>
      <c r="G52" s="47">
        <f t="shared" si="1"/>
        <v>400</v>
      </c>
      <c r="H52" s="47">
        <f t="shared" si="1"/>
        <v>0</v>
      </c>
      <c r="I52" s="47">
        <f t="shared" si="1"/>
        <v>0</v>
      </c>
      <c r="J52" s="47">
        <f t="shared" si="1"/>
        <v>3088</v>
      </c>
      <c r="K52" s="47">
        <f t="shared" si="1"/>
        <v>53355</v>
      </c>
      <c r="L52" s="47">
        <f t="shared" si="1"/>
        <v>81583</v>
      </c>
      <c r="M52" s="47">
        <f t="shared" si="1"/>
        <v>134938</v>
      </c>
      <c r="N52" s="47">
        <f t="shared" si="1"/>
        <v>0</v>
      </c>
      <c r="O52" s="47">
        <f t="shared" si="1"/>
        <v>134938</v>
      </c>
      <c r="P52" s="47" t="s">
        <v>146</v>
      </c>
      <c r="Q52" s="47" t="s">
        <v>146</v>
      </c>
      <c r="R52" s="114"/>
    </row>
    <row r="53" spans="1:18" ht="21" customHeight="1" thickBot="1">
      <c r="A53" s="130" t="s">
        <v>11</v>
      </c>
      <c r="B53" s="49">
        <f>B48+B52</f>
        <v>3150752</v>
      </c>
      <c r="C53" s="49">
        <f t="shared" ref="C53:O53" si="2">C48+C52</f>
        <v>3124589</v>
      </c>
      <c r="D53" s="49">
        <f t="shared" si="2"/>
        <v>1372966</v>
      </c>
      <c r="E53" s="49">
        <f t="shared" si="2"/>
        <v>381038</v>
      </c>
      <c r="F53" s="49">
        <f t="shared" si="2"/>
        <v>64026</v>
      </c>
      <c r="G53" s="49">
        <f t="shared" si="2"/>
        <v>59376</v>
      </c>
      <c r="H53" s="49">
        <f t="shared" si="2"/>
        <v>1388</v>
      </c>
      <c r="I53" s="49">
        <f t="shared" si="2"/>
        <v>11447</v>
      </c>
      <c r="J53" s="49">
        <f t="shared" si="2"/>
        <v>10098</v>
      </c>
      <c r="K53" s="49">
        <f t="shared" si="2"/>
        <v>527373</v>
      </c>
      <c r="L53" s="49">
        <f t="shared" si="2"/>
        <v>1224250</v>
      </c>
      <c r="M53" s="49">
        <f t="shared" si="2"/>
        <v>1751623</v>
      </c>
      <c r="N53" s="49">
        <f t="shared" si="2"/>
        <v>26163</v>
      </c>
      <c r="O53" s="49">
        <f t="shared" si="2"/>
        <v>1777786</v>
      </c>
      <c r="P53" s="49" t="s">
        <v>146</v>
      </c>
      <c r="Q53" s="49" t="s">
        <v>146</v>
      </c>
      <c r="R53" s="115"/>
    </row>
    <row r="56" spans="1:18">
      <c r="A56" s="56"/>
    </row>
    <row r="57" spans="1:18">
      <c r="A57" s="56"/>
    </row>
    <row r="58" spans="1:18">
      <c r="A58" s="56"/>
    </row>
    <row r="59" spans="1:18">
      <c r="A59" s="56"/>
    </row>
    <row r="60" spans="1:18">
      <c r="A60" s="56"/>
    </row>
    <row r="61" spans="1:18">
      <c r="A61" s="56"/>
    </row>
    <row r="62" spans="1:18">
      <c r="A62" s="56"/>
    </row>
    <row r="63" spans="1:18">
      <c r="A63" s="56"/>
    </row>
    <row r="64" spans="1:18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  <row r="69" spans="1:1">
      <c r="A69" s="56"/>
    </row>
    <row r="70" spans="1:1">
      <c r="A70" s="56"/>
    </row>
    <row r="71" spans="1:1">
      <c r="A71" s="56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98425196850393704" right="0.78740157480314965" top="0.78740157480314965" bottom="0.78740157480314965" header="0.51181102362204722" footer="0.51181102362204722"/>
  <pageSetup paperSize="9" scale="72" firstPageNumber="54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2"/>
  <sheetViews>
    <sheetView view="pageBreakPreview" zoomScaleNormal="100" zoomScaleSheetLayoutView="100" workbookViewId="0">
      <selection activeCell="AT6" sqref="AT6"/>
    </sheetView>
  </sheetViews>
  <sheetFormatPr defaultRowHeight="13.5"/>
  <cols>
    <col min="1" max="1" width="8.75" style="36" customWidth="1"/>
    <col min="2" max="2" width="5.625" style="1" customWidth="1"/>
    <col min="3" max="4" width="3.875" style="1" customWidth="1"/>
    <col min="5" max="5" width="5.75" style="1" customWidth="1"/>
    <col min="6" max="42" width="3.875" style="1" customWidth="1"/>
    <col min="43" max="43" width="7.5" style="1" customWidth="1"/>
    <col min="44" max="45" width="3.875" style="1" customWidth="1"/>
    <col min="46" max="46" width="4.875" style="1" customWidth="1"/>
    <col min="47" max="47" width="4.625" style="1" customWidth="1"/>
    <col min="48" max="48" width="4" style="1" customWidth="1"/>
    <col min="49" max="49" width="5.625" style="1" customWidth="1"/>
    <col min="50" max="50" width="7.75" style="1" customWidth="1"/>
    <col min="51" max="51" width="6.25" style="1" customWidth="1"/>
    <col min="52" max="52" width="8" style="1" customWidth="1"/>
    <col min="53" max="53" width="33.125" style="1" customWidth="1"/>
    <col min="54" max="54" width="0.5" style="1" customWidth="1"/>
    <col min="55" max="16384" width="9" style="1"/>
  </cols>
  <sheetData>
    <row r="1" spans="1:63" ht="17.25">
      <c r="A1" s="769" t="s">
        <v>160</v>
      </c>
      <c r="BA1" s="804" t="str">
        <f>貸出サービス概況!AA1</f>
        <v>平成30年度</v>
      </c>
    </row>
    <row r="2" spans="1:63" s="16" customFormat="1" ht="12" customHeight="1" thickBot="1">
      <c r="A2" s="127"/>
      <c r="Y2" s="1"/>
      <c r="AW2" s="17"/>
    </row>
    <row r="3" spans="1:63" s="33" customFormat="1" ht="24" customHeight="1">
      <c r="A3" s="811" t="s">
        <v>205</v>
      </c>
      <c r="B3" s="973" t="s">
        <v>161</v>
      </c>
      <c r="C3" s="955" t="s">
        <v>269</v>
      </c>
      <c r="D3" s="955" t="s">
        <v>271</v>
      </c>
      <c r="E3" s="955" t="s">
        <v>162</v>
      </c>
      <c r="F3" s="961" t="s">
        <v>163</v>
      </c>
      <c r="G3" s="961" t="s">
        <v>164</v>
      </c>
      <c r="H3" s="961" t="s">
        <v>165</v>
      </c>
      <c r="I3" s="961" t="s">
        <v>172</v>
      </c>
      <c r="J3" s="961" t="s">
        <v>174</v>
      </c>
      <c r="K3" s="961" t="s">
        <v>159</v>
      </c>
      <c r="L3" s="961" t="s">
        <v>243</v>
      </c>
      <c r="M3" s="961" t="s">
        <v>166</v>
      </c>
      <c r="N3" s="961" t="s">
        <v>236</v>
      </c>
      <c r="O3" s="970" t="s">
        <v>318</v>
      </c>
      <c r="P3" s="961" t="s">
        <v>239</v>
      </c>
      <c r="Q3" s="961" t="s">
        <v>238</v>
      </c>
      <c r="R3" s="955" t="s">
        <v>208</v>
      </c>
      <c r="S3" s="961" t="s">
        <v>210</v>
      </c>
      <c r="T3" s="961" t="s">
        <v>244</v>
      </c>
      <c r="U3" s="961" t="s">
        <v>475</v>
      </c>
      <c r="V3" s="961" t="s">
        <v>167</v>
      </c>
      <c r="W3" s="961" t="s">
        <v>168</v>
      </c>
      <c r="X3" s="961" t="s">
        <v>157</v>
      </c>
      <c r="Y3" s="961" t="s">
        <v>245</v>
      </c>
      <c r="Z3" s="961" t="s">
        <v>169</v>
      </c>
      <c r="AA3" s="961" t="s">
        <v>170</v>
      </c>
      <c r="AB3" s="961" t="s">
        <v>171</v>
      </c>
      <c r="AC3" s="970" t="s">
        <v>246</v>
      </c>
      <c r="AD3" s="961" t="s">
        <v>247</v>
      </c>
      <c r="AE3" s="970" t="s">
        <v>221</v>
      </c>
      <c r="AF3" s="961" t="s">
        <v>173</v>
      </c>
      <c r="AG3" s="955" t="s">
        <v>293</v>
      </c>
      <c r="AH3" s="961" t="s">
        <v>175</v>
      </c>
      <c r="AI3" s="955" t="s">
        <v>176</v>
      </c>
      <c r="AJ3" s="970" t="s">
        <v>388</v>
      </c>
      <c r="AK3" s="961" t="s">
        <v>177</v>
      </c>
      <c r="AL3" s="961" t="s">
        <v>178</v>
      </c>
      <c r="AM3" s="961" t="s">
        <v>179</v>
      </c>
      <c r="AN3" s="961" t="s">
        <v>180</v>
      </c>
      <c r="AO3" s="961" t="s">
        <v>181</v>
      </c>
      <c r="AP3" s="957" t="s">
        <v>182</v>
      </c>
      <c r="AQ3" s="964" t="s">
        <v>240</v>
      </c>
      <c r="AR3" s="966" t="s">
        <v>183</v>
      </c>
      <c r="AS3" s="955" t="s">
        <v>206</v>
      </c>
      <c r="AT3" s="957" t="s">
        <v>184</v>
      </c>
      <c r="AU3" s="955" t="s">
        <v>185</v>
      </c>
      <c r="AV3" s="955" t="s">
        <v>186</v>
      </c>
      <c r="AW3" s="955" t="s">
        <v>207</v>
      </c>
      <c r="AX3" s="948" t="s">
        <v>187</v>
      </c>
      <c r="AY3" s="948" t="s">
        <v>6</v>
      </c>
      <c r="AZ3" s="950" t="s">
        <v>242</v>
      </c>
      <c r="BA3" s="953" t="s">
        <v>188</v>
      </c>
    </row>
    <row r="4" spans="1:63" s="32" customFormat="1" ht="24" customHeight="1">
      <c r="A4" s="812"/>
      <c r="B4" s="974"/>
      <c r="C4" s="956"/>
      <c r="D4" s="956"/>
      <c r="E4" s="956"/>
      <c r="F4" s="962"/>
      <c r="G4" s="962"/>
      <c r="H4" s="962"/>
      <c r="I4" s="962"/>
      <c r="J4" s="962"/>
      <c r="K4" s="962"/>
      <c r="L4" s="962"/>
      <c r="M4" s="962"/>
      <c r="N4" s="962"/>
      <c r="O4" s="971"/>
      <c r="P4" s="962"/>
      <c r="Q4" s="962"/>
      <c r="R4" s="960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71"/>
      <c r="AD4" s="962"/>
      <c r="AE4" s="971"/>
      <c r="AF4" s="962"/>
      <c r="AG4" s="956"/>
      <c r="AH4" s="962"/>
      <c r="AI4" s="960"/>
      <c r="AJ4" s="971"/>
      <c r="AK4" s="962"/>
      <c r="AL4" s="962"/>
      <c r="AM4" s="962"/>
      <c r="AN4" s="962"/>
      <c r="AO4" s="962"/>
      <c r="AP4" s="958"/>
      <c r="AQ4" s="965"/>
      <c r="AR4" s="967"/>
      <c r="AS4" s="956"/>
      <c r="AT4" s="958"/>
      <c r="AU4" s="960"/>
      <c r="AV4" s="960"/>
      <c r="AW4" s="956"/>
      <c r="AX4" s="949"/>
      <c r="AY4" s="949"/>
      <c r="AZ4" s="951"/>
      <c r="BA4" s="954"/>
    </row>
    <row r="5" spans="1:63" s="34" customFormat="1" ht="24" customHeight="1" thickBot="1">
      <c r="A5" s="812"/>
      <c r="B5" s="974"/>
      <c r="C5" s="956"/>
      <c r="D5" s="956"/>
      <c r="E5" s="956"/>
      <c r="F5" s="963"/>
      <c r="G5" s="963"/>
      <c r="H5" s="963"/>
      <c r="I5" s="963"/>
      <c r="J5" s="963"/>
      <c r="K5" s="963"/>
      <c r="L5" s="963"/>
      <c r="M5" s="963"/>
      <c r="N5" s="963"/>
      <c r="O5" s="972"/>
      <c r="P5" s="963"/>
      <c r="Q5" s="963"/>
      <c r="R5" s="960"/>
      <c r="S5" s="963"/>
      <c r="T5" s="963"/>
      <c r="U5" s="963"/>
      <c r="V5" s="963"/>
      <c r="W5" s="963"/>
      <c r="X5" s="963"/>
      <c r="Y5" s="963"/>
      <c r="Z5" s="963"/>
      <c r="AA5" s="963"/>
      <c r="AB5" s="963"/>
      <c r="AC5" s="972"/>
      <c r="AD5" s="963"/>
      <c r="AE5" s="972"/>
      <c r="AF5" s="963"/>
      <c r="AG5" s="969"/>
      <c r="AH5" s="963"/>
      <c r="AI5" s="960"/>
      <c r="AJ5" s="972"/>
      <c r="AK5" s="963"/>
      <c r="AL5" s="963"/>
      <c r="AM5" s="963"/>
      <c r="AN5" s="963"/>
      <c r="AO5" s="963"/>
      <c r="AP5" s="959"/>
      <c r="AQ5" s="965"/>
      <c r="AR5" s="968"/>
      <c r="AS5" s="956"/>
      <c r="AT5" s="959"/>
      <c r="AU5" s="960"/>
      <c r="AV5" s="960"/>
      <c r="AW5" s="956"/>
      <c r="AX5" s="949"/>
      <c r="AY5" s="949"/>
      <c r="AZ5" s="952"/>
      <c r="BA5" s="954"/>
    </row>
    <row r="6" spans="1:63" s="32" customFormat="1" ht="24" customHeight="1">
      <c r="A6" s="776" t="s">
        <v>380</v>
      </c>
      <c r="B6" s="777"/>
      <c r="C6" s="778"/>
      <c r="D6" s="778"/>
      <c r="E6" s="818">
        <v>96</v>
      </c>
      <c r="F6" s="818">
        <v>43</v>
      </c>
      <c r="G6" s="818">
        <v>11</v>
      </c>
      <c r="H6" s="818">
        <v>24</v>
      </c>
      <c r="I6" s="818">
        <v>7</v>
      </c>
      <c r="J6" s="818">
        <v>6</v>
      </c>
      <c r="K6" s="818">
        <v>32</v>
      </c>
      <c r="L6" s="818">
        <v>7</v>
      </c>
      <c r="M6" s="818">
        <v>32</v>
      </c>
      <c r="N6" s="818">
        <v>11</v>
      </c>
      <c r="O6" s="818">
        <v>9</v>
      </c>
      <c r="P6" s="818">
        <v>14</v>
      </c>
      <c r="Q6" s="818">
        <v>48</v>
      </c>
      <c r="R6" s="818">
        <v>0</v>
      </c>
      <c r="S6" s="818">
        <v>12</v>
      </c>
      <c r="T6" s="818">
        <v>4</v>
      </c>
      <c r="U6" s="818">
        <v>0</v>
      </c>
      <c r="V6" s="818">
        <v>54</v>
      </c>
      <c r="W6" s="818">
        <v>86</v>
      </c>
      <c r="X6" s="818">
        <v>43</v>
      </c>
      <c r="Y6" s="818">
        <v>9</v>
      </c>
      <c r="Z6" s="818">
        <v>35</v>
      </c>
      <c r="AA6" s="818">
        <v>41</v>
      </c>
      <c r="AB6" s="818">
        <v>27</v>
      </c>
      <c r="AC6" s="818">
        <v>9</v>
      </c>
      <c r="AD6" s="818">
        <v>2</v>
      </c>
      <c r="AE6" s="818">
        <v>10</v>
      </c>
      <c r="AF6" s="818">
        <v>32</v>
      </c>
      <c r="AG6" s="818">
        <v>4</v>
      </c>
      <c r="AH6" s="818">
        <v>0</v>
      </c>
      <c r="AI6" s="818">
        <v>30</v>
      </c>
      <c r="AJ6" s="818">
        <v>23</v>
      </c>
      <c r="AK6" s="818">
        <v>1</v>
      </c>
      <c r="AL6" s="818">
        <v>14</v>
      </c>
      <c r="AM6" s="818">
        <v>6</v>
      </c>
      <c r="AN6" s="818">
        <v>24</v>
      </c>
      <c r="AO6" s="818">
        <v>20</v>
      </c>
      <c r="AP6" s="819">
        <v>48</v>
      </c>
      <c r="AQ6" s="813">
        <f>SUM(B6:AP6)</f>
        <v>874</v>
      </c>
      <c r="AR6" s="779">
        <v>0</v>
      </c>
      <c r="AS6" s="780">
        <v>4</v>
      </c>
      <c r="AT6" s="780">
        <v>188</v>
      </c>
      <c r="AU6" s="781">
        <v>64</v>
      </c>
      <c r="AV6" s="780">
        <v>31</v>
      </c>
      <c r="AW6" s="782">
        <v>241</v>
      </c>
      <c r="AX6" s="782">
        <v>10</v>
      </c>
      <c r="AY6" s="783">
        <v>13</v>
      </c>
      <c r="AZ6" s="805">
        <f>SUM(AQ6:AY6)</f>
        <v>1425</v>
      </c>
      <c r="BA6" s="784"/>
    </row>
    <row r="7" spans="1:63" s="32" customFormat="1" ht="24" customHeight="1">
      <c r="A7" s="290" t="s">
        <v>269</v>
      </c>
      <c r="B7" s="565"/>
      <c r="C7" s="564"/>
      <c r="D7" s="564"/>
      <c r="E7" s="563" t="s">
        <v>265</v>
      </c>
      <c r="F7" s="563" t="s">
        <v>265</v>
      </c>
      <c r="G7" s="563" t="s">
        <v>265</v>
      </c>
      <c r="H7" s="563" t="s">
        <v>265</v>
      </c>
      <c r="I7" s="563" t="s">
        <v>265</v>
      </c>
      <c r="J7" s="563" t="s">
        <v>265</v>
      </c>
      <c r="K7" s="563" t="s">
        <v>265</v>
      </c>
      <c r="L7" s="563" t="s">
        <v>265</v>
      </c>
      <c r="M7" s="563" t="s">
        <v>265</v>
      </c>
      <c r="N7" s="563" t="s">
        <v>265</v>
      </c>
      <c r="O7" s="563" t="s">
        <v>265</v>
      </c>
      <c r="P7" s="563" t="s">
        <v>265</v>
      </c>
      <c r="Q7" s="563" t="s">
        <v>265</v>
      </c>
      <c r="R7" s="563" t="s">
        <v>265</v>
      </c>
      <c r="S7" s="563" t="s">
        <v>265</v>
      </c>
      <c r="T7" s="563" t="s">
        <v>265</v>
      </c>
      <c r="U7" s="563" t="s">
        <v>265</v>
      </c>
      <c r="V7" s="563" t="s">
        <v>265</v>
      </c>
      <c r="W7" s="563" t="s">
        <v>265</v>
      </c>
      <c r="X7" s="563" t="s">
        <v>265</v>
      </c>
      <c r="Y7" s="563" t="s">
        <v>265</v>
      </c>
      <c r="Z7" s="563" t="s">
        <v>265</v>
      </c>
      <c r="AA7" s="563" t="s">
        <v>265</v>
      </c>
      <c r="AB7" s="563" t="s">
        <v>265</v>
      </c>
      <c r="AC7" s="563" t="s">
        <v>265</v>
      </c>
      <c r="AD7" s="563" t="s">
        <v>265</v>
      </c>
      <c r="AE7" s="563" t="s">
        <v>265</v>
      </c>
      <c r="AF7" s="563" t="s">
        <v>265</v>
      </c>
      <c r="AG7" s="563" t="s">
        <v>265</v>
      </c>
      <c r="AH7" s="563" t="s">
        <v>265</v>
      </c>
      <c r="AI7" s="563" t="s">
        <v>265</v>
      </c>
      <c r="AJ7" s="563" t="s">
        <v>265</v>
      </c>
      <c r="AK7" s="563" t="s">
        <v>265</v>
      </c>
      <c r="AL7" s="563" t="s">
        <v>265</v>
      </c>
      <c r="AM7" s="563" t="s">
        <v>265</v>
      </c>
      <c r="AN7" s="563" t="s">
        <v>265</v>
      </c>
      <c r="AO7" s="563" t="s">
        <v>265</v>
      </c>
      <c r="AP7" s="639" t="s">
        <v>265</v>
      </c>
      <c r="AQ7" s="814" t="s">
        <v>265</v>
      </c>
      <c r="AR7" s="563" t="s">
        <v>265</v>
      </c>
      <c r="AS7" s="563" t="s">
        <v>265</v>
      </c>
      <c r="AT7" s="563" t="s">
        <v>265</v>
      </c>
      <c r="AU7" s="563" t="s">
        <v>265</v>
      </c>
      <c r="AV7" s="563" t="s">
        <v>265</v>
      </c>
      <c r="AW7" s="563" t="s">
        <v>265</v>
      </c>
      <c r="AX7" s="563" t="s">
        <v>265</v>
      </c>
      <c r="AY7" s="639" t="s">
        <v>265</v>
      </c>
      <c r="AZ7" s="806" t="s">
        <v>265</v>
      </c>
      <c r="BA7" s="175"/>
    </row>
    <row r="8" spans="1:63" s="32" customFormat="1" ht="24" customHeight="1">
      <c r="A8" s="290" t="s">
        <v>271</v>
      </c>
      <c r="B8" s="785"/>
      <c r="C8" s="637"/>
      <c r="D8" s="637"/>
      <c r="E8" s="563" t="s">
        <v>265</v>
      </c>
      <c r="F8" s="563" t="s">
        <v>265</v>
      </c>
      <c r="G8" s="563" t="s">
        <v>460</v>
      </c>
      <c r="H8" s="563" t="s">
        <v>265</v>
      </c>
      <c r="I8" s="563" t="s">
        <v>265</v>
      </c>
      <c r="J8" s="563" t="s">
        <v>265</v>
      </c>
      <c r="K8" s="563" t="s">
        <v>265</v>
      </c>
      <c r="L8" s="563" t="s">
        <v>265</v>
      </c>
      <c r="M8" s="563" t="s">
        <v>265</v>
      </c>
      <c r="N8" s="563" t="s">
        <v>265</v>
      </c>
      <c r="O8" s="563" t="s">
        <v>265</v>
      </c>
      <c r="P8" s="563" t="s">
        <v>265</v>
      </c>
      <c r="Q8" s="563" t="s">
        <v>265</v>
      </c>
      <c r="R8" s="563" t="s">
        <v>265</v>
      </c>
      <c r="S8" s="563" t="s">
        <v>265</v>
      </c>
      <c r="T8" s="563" t="s">
        <v>265</v>
      </c>
      <c r="U8" s="563" t="s">
        <v>265</v>
      </c>
      <c r="V8" s="563" t="s">
        <v>265</v>
      </c>
      <c r="W8" s="563" t="s">
        <v>265</v>
      </c>
      <c r="X8" s="563" t="s">
        <v>265</v>
      </c>
      <c r="Y8" s="563" t="s">
        <v>265</v>
      </c>
      <c r="Z8" s="563" t="s">
        <v>265</v>
      </c>
      <c r="AA8" s="563" t="s">
        <v>265</v>
      </c>
      <c r="AB8" s="563" t="s">
        <v>265</v>
      </c>
      <c r="AC8" s="563" t="s">
        <v>265</v>
      </c>
      <c r="AD8" s="563" t="s">
        <v>265</v>
      </c>
      <c r="AE8" s="563" t="s">
        <v>460</v>
      </c>
      <c r="AF8" s="563" t="s">
        <v>265</v>
      </c>
      <c r="AG8" s="563" t="s">
        <v>265</v>
      </c>
      <c r="AH8" s="563" t="s">
        <v>265</v>
      </c>
      <c r="AI8" s="563" t="s">
        <v>265</v>
      </c>
      <c r="AJ8" s="563" t="s">
        <v>265</v>
      </c>
      <c r="AK8" s="563" t="s">
        <v>265</v>
      </c>
      <c r="AL8" s="563" t="s">
        <v>265</v>
      </c>
      <c r="AM8" s="563" t="s">
        <v>265</v>
      </c>
      <c r="AN8" s="563" t="s">
        <v>265</v>
      </c>
      <c r="AO8" s="563" t="s">
        <v>265</v>
      </c>
      <c r="AP8" s="639" t="s">
        <v>460</v>
      </c>
      <c r="AQ8" s="814" t="s">
        <v>265</v>
      </c>
      <c r="AR8" s="563" t="s">
        <v>265</v>
      </c>
      <c r="AS8" s="563" t="s">
        <v>265</v>
      </c>
      <c r="AT8" s="563" t="s">
        <v>265</v>
      </c>
      <c r="AU8" s="563" t="s">
        <v>265</v>
      </c>
      <c r="AV8" s="563" t="s">
        <v>265</v>
      </c>
      <c r="AW8" s="563" t="s">
        <v>265</v>
      </c>
      <c r="AX8" s="563" t="s">
        <v>265</v>
      </c>
      <c r="AY8" s="639" t="s">
        <v>265</v>
      </c>
      <c r="AZ8" s="806" t="s">
        <v>265</v>
      </c>
      <c r="BA8" s="175"/>
    </row>
    <row r="9" spans="1:63" s="32" customFormat="1" ht="24" customHeight="1">
      <c r="A9" s="290" t="s">
        <v>389</v>
      </c>
      <c r="B9" s="587">
        <v>175</v>
      </c>
      <c r="C9" s="588">
        <v>0</v>
      </c>
      <c r="D9" s="588">
        <v>0</v>
      </c>
      <c r="E9" s="786"/>
      <c r="F9" s="786"/>
      <c r="G9" s="786"/>
      <c r="H9" s="786"/>
      <c r="I9" s="786"/>
      <c r="J9" s="786"/>
      <c r="K9" s="588">
        <v>129</v>
      </c>
      <c r="L9" s="588">
        <v>5</v>
      </c>
      <c r="M9" s="588">
        <v>71</v>
      </c>
      <c r="N9" s="588">
        <v>7</v>
      </c>
      <c r="O9" s="588">
        <v>12</v>
      </c>
      <c r="P9" s="588">
        <v>16</v>
      </c>
      <c r="Q9" s="588">
        <v>44</v>
      </c>
      <c r="R9" s="588">
        <v>9</v>
      </c>
      <c r="S9" s="588">
        <v>11</v>
      </c>
      <c r="T9" s="588">
        <v>7</v>
      </c>
      <c r="U9" s="588">
        <v>0</v>
      </c>
      <c r="V9" s="588">
        <v>69</v>
      </c>
      <c r="W9" s="588">
        <v>99</v>
      </c>
      <c r="X9" s="588">
        <v>3</v>
      </c>
      <c r="Y9" s="588">
        <v>1</v>
      </c>
      <c r="Z9" s="588">
        <v>22</v>
      </c>
      <c r="AA9" s="588">
        <v>27</v>
      </c>
      <c r="AB9" s="588">
        <v>35</v>
      </c>
      <c r="AC9" s="588">
        <v>33</v>
      </c>
      <c r="AD9" s="588">
        <v>4</v>
      </c>
      <c r="AE9" s="588">
        <v>4</v>
      </c>
      <c r="AF9" s="588">
        <v>9</v>
      </c>
      <c r="AG9" s="588">
        <v>0</v>
      </c>
      <c r="AH9" s="588">
        <v>0</v>
      </c>
      <c r="AI9" s="588">
        <v>12</v>
      </c>
      <c r="AJ9" s="588">
        <v>20</v>
      </c>
      <c r="AK9" s="588">
        <v>2</v>
      </c>
      <c r="AL9" s="588">
        <v>21</v>
      </c>
      <c r="AM9" s="588">
        <v>6</v>
      </c>
      <c r="AN9" s="588">
        <v>125</v>
      </c>
      <c r="AO9" s="588">
        <v>18</v>
      </c>
      <c r="AP9" s="613">
        <v>34</v>
      </c>
      <c r="AQ9" s="815">
        <f t="shared" ref="AQ9:AQ49" si="0">SUM(B9:AP9)</f>
        <v>1030</v>
      </c>
      <c r="AR9" s="589">
        <v>0</v>
      </c>
      <c r="AS9" s="589">
        <v>3</v>
      </c>
      <c r="AT9" s="589">
        <v>348</v>
      </c>
      <c r="AU9" s="617">
        <v>27</v>
      </c>
      <c r="AV9" s="589">
        <v>43</v>
      </c>
      <c r="AW9" s="603">
        <v>99</v>
      </c>
      <c r="AX9" s="603">
        <v>41</v>
      </c>
      <c r="AY9" s="591">
        <v>0</v>
      </c>
      <c r="AZ9" s="807">
        <f>SUM(AQ9:AY9)</f>
        <v>1591</v>
      </c>
      <c r="BA9" s="175"/>
    </row>
    <row r="10" spans="1:63" s="32" customFormat="1" ht="24" customHeight="1">
      <c r="A10" s="290" t="s">
        <v>390</v>
      </c>
      <c r="B10" s="615">
        <v>5</v>
      </c>
      <c r="C10" s="590">
        <v>0</v>
      </c>
      <c r="D10" s="590">
        <v>0</v>
      </c>
      <c r="E10" s="786"/>
      <c r="F10" s="786"/>
      <c r="G10" s="786"/>
      <c r="H10" s="786"/>
      <c r="I10" s="786"/>
      <c r="J10" s="786"/>
      <c r="K10" s="590">
        <v>0</v>
      </c>
      <c r="L10" s="590">
        <v>0</v>
      </c>
      <c r="M10" s="590">
        <v>0</v>
      </c>
      <c r="N10" s="590">
        <v>0</v>
      </c>
      <c r="O10" s="590">
        <v>0</v>
      </c>
      <c r="P10" s="590">
        <v>0</v>
      </c>
      <c r="Q10" s="590">
        <v>0</v>
      </c>
      <c r="R10" s="590">
        <v>0</v>
      </c>
      <c r="S10" s="590">
        <v>0</v>
      </c>
      <c r="T10" s="590">
        <v>0</v>
      </c>
      <c r="U10" s="590">
        <v>0</v>
      </c>
      <c r="V10" s="589">
        <v>2</v>
      </c>
      <c r="W10" s="589">
        <v>3</v>
      </c>
      <c r="X10" s="590">
        <v>0</v>
      </c>
      <c r="Y10" s="590">
        <v>0</v>
      </c>
      <c r="Z10" s="590">
        <v>0</v>
      </c>
      <c r="AA10" s="590">
        <v>0</v>
      </c>
      <c r="AB10" s="590">
        <v>0</v>
      </c>
      <c r="AC10" s="590">
        <v>0</v>
      </c>
      <c r="AD10" s="590">
        <v>0</v>
      </c>
      <c r="AE10" s="590">
        <v>0</v>
      </c>
      <c r="AF10" s="590">
        <v>0</v>
      </c>
      <c r="AG10" s="590">
        <v>0</v>
      </c>
      <c r="AH10" s="590">
        <v>0</v>
      </c>
      <c r="AI10" s="590">
        <v>0</v>
      </c>
      <c r="AJ10" s="590">
        <v>0</v>
      </c>
      <c r="AK10" s="590">
        <v>0</v>
      </c>
      <c r="AL10" s="590">
        <v>0</v>
      </c>
      <c r="AM10" s="590">
        <v>0</v>
      </c>
      <c r="AN10" s="590">
        <v>0</v>
      </c>
      <c r="AO10" s="590">
        <v>0</v>
      </c>
      <c r="AP10" s="591">
        <v>2</v>
      </c>
      <c r="AQ10" s="814">
        <f t="shared" si="0"/>
        <v>12</v>
      </c>
      <c r="AR10" s="626">
        <v>0</v>
      </c>
      <c r="AS10" s="590">
        <v>0</v>
      </c>
      <c r="AT10" s="589">
        <v>13</v>
      </c>
      <c r="AU10" s="617">
        <v>1</v>
      </c>
      <c r="AV10" s="590">
        <v>0</v>
      </c>
      <c r="AW10" s="603">
        <v>3</v>
      </c>
      <c r="AX10" s="590">
        <v>0</v>
      </c>
      <c r="AY10" s="613">
        <v>0</v>
      </c>
      <c r="AZ10" s="807">
        <f t="shared" ref="AZ10:AZ49" si="1">SUM(AQ10:AY10)</f>
        <v>29</v>
      </c>
      <c r="BA10" s="175"/>
    </row>
    <row r="11" spans="1:63" s="32" customFormat="1" ht="24" customHeight="1">
      <c r="A11" s="290" t="s">
        <v>143</v>
      </c>
      <c r="B11" s="615">
        <v>17</v>
      </c>
      <c r="C11" s="590">
        <v>0</v>
      </c>
      <c r="D11" s="590">
        <v>0</v>
      </c>
      <c r="E11" s="637"/>
      <c r="F11" s="637"/>
      <c r="G11" s="637"/>
      <c r="H11" s="637"/>
      <c r="I11" s="637"/>
      <c r="J11" s="637"/>
      <c r="K11" s="589">
        <v>4</v>
      </c>
      <c r="L11" s="563">
        <v>0</v>
      </c>
      <c r="M11" s="589">
        <v>7</v>
      </c>
      <c r="N11" s="563">
        <v>0</v>
      </c>
      <c r="O11" s="563">
        <v>0</v>
      </c>
      <c r="P11" s="589">
        <v>2</v>
      </c>
      <c r="Q11" s="589">
        <v>1</v>
      </c>
      <c r="R11" s="563">
        <v>0</v>
      </c>
      <c r="S11" s="563">
        <v>0</v>
      </c>
      <c r="T11" s="563">
        <v>0</v>
      </c>
      <c r="U11" s="563">
        <v>0</v>
      </c>
      <c r="V11" s="589">
        <v>4</v>
      </c>
      <c r="W11" s="589">
        <v>4</v>
      </c>
      <c r="X11" s="589">
        <v>1</v>
      </c>
      <c r="Y11" s="563">
        <v>0</v>
      </c>
      <c r="Z11" s="563">
        <v>0</v>
      </c>
      <c r="AA11" s="563">
        <v>0</v>
      </c>
      <c r="AB11" s="563">
        <v>0</v>
      </c>
      <c r="AC11" s="563">
        <v>0</v>
      </c>
      <c r="AD11" s="563">
        <v>0</v>
      </c>
      <c r="AE11" s="563">
        <v>0</v>
      </c>
      <c r="AF11" s="589">
        <v>1</v>
      </c>
      <c r="AG11" s="563">
        <v>0</v>
      </c>
      <c r="AH11" s="563">
        <v>0</v>
      </c>
      <c r="AI11" s="563">
        <v>0</v>
      </c>
      <c r="AJ11" s="563">
        <v>0</v>
      </c>
      <c r="AK11" s="563">
        <v>0</v>
      </c>
      <c r="AL11" s="589">
        <v>1</v>
      </c>
      <c r="AM11" s="589">
        <v>1</v>
      </c>
      <c r="AN11" s="589">
        <v>2</v>
      </c>
      <c r="AO11" s="589">
        <v>3</v>
      </c>
      <c r="AP11" s="639">
        <v>0</v>
      </c>
      <c r="AQ11" s="814">
        <f t="shared" si="0"/>
        <v>48</v>
      </c>
      <c r="AR11" s="636">
        <v>0</v>
      </c>
      <c r="AS11" s="563">
        <v>0</v>
      </c>
      <c r="AT11" s="589">
        <v>19</v>
      </c>
      <c r="AU11" s="617">
        <v>4</v>
      </c>
      <c r="AV11" s="563">
        <v>0</v>
      </c>
      <c r="AW11" s="603">
        <v>2</v>
      </c>
      <c r="AX11" s="603">
        <v>3</v>
      </c>
      <c r="AY11" s="639">
        <v>0</v>
      </c>
      <c r="AZ11" s="806">
        <f t="shared" si="1"/>
        <v>76</v>
      </c>
      <c r="BA11" s="175"/>
    </row>
    <row r="12" spans="1:63" s="32" customFormat="1" ht="24" customHeight="1">
      <c r="A12" s="290" t="s">
        <v>144</v>
      </c>
      <c r="B12" s="587">
        <v>12</v>
      </c>
      <c r="C12" s="588">
        <v>0</v>
      </c>
      <c r="D12" s="588">
        <v>0</v>
      </c>
      <c r="E12" s="564"/>
      <c r="F12" s="564"/>
      <c r="G12" s="564"/>
      <c r="H12" s="564"/>
      <c r="I12" s="564"/>
      <c r="J12" s="564"/>
      <c r="K12" s="588">
        <v>6</v>
      </c>
      <c r="L12" s="588">
        <v>0</v>
      </c>
      <c r="M12" s="588">
        <v>0</v>
      </c>
      <c r="N12" s="588">
        <v>0</v>
      </c>
      <c r="O12" s="588">
        <v>0</v>
      </c>
      <c r="P12" s="588">
        <v>0</v>
      </c>
      <c r="Q12" s="588">
        <v>1</v>
      </c>
      <c r="R12" s="588">
        <v>0</v>
      </c>
      <c r="S12" s="588">
        <v>1</v>
      </c>
      <c r="T12" s="588">
        <v>0</v>
      </c>
      <c r="U12" s="588">
        <v>0</v>
      </c>
      <c r="V12" s="588">
        <v>4</v>
      </c>
      <c r="W12" s="588">
        <v>2</v>
      </c>
      <c r="X12" s="588">
        <v>1</v>
      </c>
      <c r="Y12" s="588">
        <v>0</v>
      </c>
      <c r="Z12" s="588">
        <v>3</v>
      </c>
      <c r="AA12" s="588">
        <v>0</v>
      </c>
      <c r="AB12" s="588">
        <v>2</v>
      </c>
      <c r="AC12" s="588">
        <v>0</v>
      </c>
      <c r="AD12" s="588">
        <v>0</v>
      </c>
      <c r="AE12" s="588">
        <v>1</v>
      </c>
      <c r="AF12" s="588">
        <v>1</v>
      </c>
      <c r="AG12" s="588">
        <v>0</v>
      </c>
      <c r="AH12" s="588">
        <v>0</v>
      </c>
      <c r="AI12" s="588">
        <v>0</v>
      </c>
      <c r="AJ12" s="588">
        <v>3</v>
      </c>
      <c r="AK12" s="588">
        <v>0</v>
      </c>
      <c r="AL12" s="588">
        <v>1</v>
      </c>
      <c r="AM12" s="588">
        <v>0</v>
      </c>
      <c r="AN12" s="588">
        <v>4</v>
      </c>
      <c r="AO12" s="588">
        <v>0</v>
      </c>
      <c r="AP12" s="820">
        <v>0</v>
      </c>
      <c r="AQ12" s="815">
        <f t="shared" si="0"/>
        <v>42</v>
      </c>
      <c r="AR12" s="588">
        <v>0</v>
      </c>
      <c r="AS12" s="588">
        <v>0</v>
      </c>
      <c r="AT12" s="588">
        <v>24</v>
      </c>
      <c r="AU12" s="601">
        <v>2</v>
      </c>
      <c r="AV12" s="588">
        <v>0</v>
      </c>
      <c r="AW12" s="602">
        <v>0</v>
      </c>
      <c r="AX12" s="603">
        <v>1</v>
      </c>
      <c r="AY12" s="591">
        <v>0</v>
      </c>
      <c r="AZ12" s="807">
        <f t="shared" si="1"/>
        <v>69</v>
      </c>
      <c r="BA12" s="176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 s="32" customFormat="1" ht="24" customHeight="1">
      <c r="A13" s="290" t="s">
        <v>147</v>
      </c>
      <c r="B13" s="626">
        <v>3</v>
      </c>
      <c r="C13" s="563">
        <v>7</v>
      </c>
      <c r="D13" s="563">
        <v>0</v>
      </c>
      <c r="E13" s="564"/>
      <c r="F13" s="564"/>
      <c r="G13" s="564"/>
      <c r="H13" s="564"/>
      <c r="I13" s="564"/>
      <c r="J13" s="564"/>
      <c r="K13" s="563">
        <v>1</v>
      </c>
      <c r="L13" s="563">
        <v>0</v>
      </c>
      <c r="M13" s="563">
        <v>2</v>
      </c>
      <c r="N13" s="563">
        <v>0</v>
      </c>
      <c r="O13" s="563">
        <v>0</v>
      </c>
      <c r="P13" s="563">
        <v>0</v>
      </c>
      <c r="Q13" s="563">
        <v>0</v>
      </c>
      <c r="R13" s="563">
        <v>0</v>
      </c>
      <c r="S13" s="563">
        <v>0</v>
      </c>
      <c r="T13" s="563">
        <v>0</v>
      </c>
      <c r="U13" s="563">
        <v>0</v>
      </c>
      <c r="V13" s="563">
        <v>0</v>
      </c>
      <c r="W13" s="563">
        <v>0</v>
      </c>
      <c r="X13" s="563">
        <v>0</v>
      </c>
      <c r="Y13" s="563">
        <v>0</v>
      </c>
      <c r="Z13" s="563">
        <v>0</v>
      </c>
      <c r="AA13" s="563">
        <v>0</v>
      </c>
      <c r="AB13" s="563">
        <v>0</v>
      </c>
      <c r="AC13" s="563">
        <v>0</v>
      </c>
      <c r="AD13" s="563">
        <v>0</v>
      </c>
      <c r="AE13" s="563">
        <v>0</v>
      </c>
      <c r="AF13" s="563">
        <v>0</v>
      </c>
      <c r="AG13" s="563">
        <v>0</v>
      </c>
      <c r="AH13" s="563">
        <v>0</v>
      </c>
      <c r="AI13" s="563">
        <v>0</v>
      </c>
      <c r="AJ13" s="589">
        <v>3</v>
      </c>
      <c r="AK13" s="590">
        <v>0</v>
      </c>
      <c r="AL13" s="589">
        <v>1</v>
      </c>
      <c r="AM13" s="590">
        <v>0</v>
      </c>
      <c r="AN13" s="589">
        <v>1</v>
      </c>
      <c r="AO13" s="590">
        <v>0</v>
      </c>
      <c r="AP13" s="591">
        <v>3</v>
      </c>
      <c r="AQ13" s="815">
        <f t="shared" si="0"/>
        <v>21</v>
      </c>
      <c r="AR13" s="588">
        <v>0</v>
      </c>
      <c r="AS13" s="588">
        <v>0</v>
      </c>
      <c r="AT13" s="589">
        <v>12</v>
      </c>
      <c r="AU13" s="588">
        <v>0</v>
      </c>
      <c r="AV13" s="589">
        <v>1</v>
      </c>
      <c r="AW13" s="588">
        <v>0</v>
      </c>
      <c r="AX13" s="588">
        <v>0</v>
      </c>
      <c r="AY13" s="591">
        <v>1</v>
      </c>
      <c r="AZ13" s="808">
        <v>32</v>
      </c>
      <c r="BA13" s="175"/>
    </row>
    <row r="14" spans="1:63" s="32" customFormat="1" ht="24" customHeight="1">
      <c r="A14" s="290" t="s">
        <v>223</v>
      </c>
      <c r="B14" s="626">
        <v>2</v>
      </c>
      <c r="C14" s="590">
        <v>0</v>
      </c>
      <c r="D14" s="590">
        <v>0</v>
      </c>
      <c r="E14" s="564"/>
      <c r="F14" s="564"/>
      <c r="G14" s="564"/>
      <c r="H14" s="564"/>
      <c r="I14" s="564"/>
      <c r="J14" s="564"/>
      <c r="K14" s="590">
        <v>0</v>
      </c>
      <c r="L14" s="590">
        <v>0</v>
      </c>
      <c r="M14" s="590">
        <v>1</v>
      </c>
      <c r="N14" s="590">
        <v>0</v>
      </c>
      <c r="O14" s="590">
        <v>0</v>
      </c>
      <c r="P14" s="590">
        <v>0</v>
      </c>
      <c r="Q14" s="590">
        <v>0</v>
      </c>
      <c r="R14" s="590">
        <v>0</v>
      </c>
      <c r="S14" s="590">
        <v>0</v>
      </c>
      <c r="T14" s="590">
        <v>0</v>
      </c>
      <c r="U14" s="563">
        <v>0</v>
      </c>
      <c r="V14" s="590">
        <v>2</v>
      </c>
      <c r="W14" s="590">
        <v>0</v>
      </c>
      <c r="X14" s="590">
        <v>0</v>
      </c>
      <c r="Y14" s="590">
        <v>0</v>
      </c>
      <c r="Z14" s="590">
        <v>0</v>
      </c>
      <c r="AA14" s="590">
        <v>0</v>
      </c>
      <c r="AB14" s="590">
        <v>4</v>
      </c>
      <c r="AC14" s="590">
        <v>1</v>
      </c>
      <c r="AD14" s="590">
        <v>0</v>
      </c>
      <c r="AE14" s="590">
        <v>0</v>
      </c>
      <c r="AF14" s="590">
        <v>0</v>
      </c>
      <c r="AG14" s="590">
        <v>0</v>
      </c>
      <c r="AH14" s="590">
        <v>0</v>
      </c>
      <c r="AI14" s="590">
        <v>0</v>
      </c>
      <c r="AJ14" s="590">
        <v>0</v>
      </c>
      <c r="AK14" s="590">
        <v>0</v>
      </c>
      <c r="AL14" s="590">
        <v>0</v>
      </c>
      <c r="AM14" s="590">
        <v>0</v>
      </c>
      <c r="AN14" s="590">
        <v>3</v>
      </c>
      <c r="AO14" s="590">
        <v>0</v>
      </c>
      <c r="AP14" s="613">
        <v>0</v>
      </c>
      <c r="AQ14" s="815">
        <f t="shared" si="0"/>
        <v>13</v>
      </c>
      <c r="AR14" s="626">
        <v>0</v>
      </c>
      <c r="AS14" s="590">
        <v>0</v>
      </c>
      <c r="AT14" s="590">
        <v>14</v>
      </c>
      <c r="AU14" s="629">
        <v>0</v>
      </c>
      <c r="AV14" s="590">
        <v>1</v>
      </c>
      <c r="AW14" s="628">
        <v>1</v>
      </c>
      <c r="AX14" s="628">
        <v>0</v>
      </c>
      <c r="AY14" s="613">
        <v>0</v>
      </c>
      <c r="AZ14" s="807">
        <f t="shared" si="1"/>
        <v>29</v>
      </c>
      <c r="BA14" s="175"/>
    </row>
    <row r="15" spans="1:63" s="32" customFormat="1" ht="24" customHeight="1">
      <c r="A15" s="290" t="s">
        <v>145</v>
      </c>
      <c r="B15" s="587">
        <v>29</v>
      </c>
      <c r="C15" s="590">
        <v>0</v>
      </c>
      <c r="D15" s="590">
        <v>0</v>
      </c>
      <c r="E15" s="588">
        <v>48</v>
      </c>
      <c r="F15" s="590">
        <v>0</v>
      </c>
      <c r="G15" s="588">
        <v>1</v>
      </c>
      <c r="H15" s="588">
        <v>2</v>
      </c>
      <c r="I15" s="588">
        <v>4</v>
      </c>
      <c r="J15" s="588">
        <v>1</v>
      </c>
      <c r="K15" s="564"/>
      <c r="L15" s="564"/>
      <c r="M15" s="588">
        <v>42</v>
      </c>
      <c r="N15" s="588">
        <v>3</v>
      </c>
      <c r="O15" s="588">
        <v>4</v>
      </c>
      <c r="P15" s="588">
        <v>10</v>
      </c>
      <c r="Q15" s="588">
        <v>12</v>
      </c>
      <c r="R15" s="588">
        <v>1</v>
      </c>
      <c r="S15" s="590">
        <v>0</v>
      </c>
      <c r="T15" s="588">
        <v>4</v>
      </c>
      <c r="U15" s="590">
        <v>0</v>
      </c>
      <c r="V15" s="588">
        <v>9</v>
      </c>
      <c r="W15" s="588">
        <v>30</v>
      </c>
      <c r="X15" s="588">
        <v>11</v>
      </c>
      <c r="Y15" s="588">
        <v>1</v>
      </c>
      <c r="Z15" s="588">
        <v>4</v>
      </c>
      <c r="AA15" s="588">
        <v>4</v>
      </c>
      <c r="AB15" s="588">
        <v>23</v>
      </c>
      <c r="AC15" s="588">
        <v>10</v>
      </c>
      <c r="AD15" s="590">
        <v>0</v>
      </c>
      <c r="AE15" s="590">
        <v>0</v>
      </c>
      <c r="AF15" s="588">
        <v>2</v>
      </c>
      <c r="AG15" s="590">
        <v>0</v>
      </c>
      <c r="AH15" s="590">
        <v>0</v>
      </c>
      <c r="AI15" s="588">
        <v>20</v>
      </c>
      <c r="AJ15" s="588">
        <v>7</v>
      </c>
      <c r="AK15" s="588">
        <v>1</v>
      </c>
      <c r="AL15" s="588">
        <v>42</v>
      </c>
      <c r="AM15" s="588">
        <v>5</v>
      </c>
      <c r="AN15" s="588">
        <v>3</v>
      </c>
      <c r="AO15" s="588">
        <v>2</v>
      </c>
      <c r="AP15" s="820">
        <v>18</v>
      </c>
      <c r="AQ15" s="815">
        <f>SUM(B15:AP15)</f>
        <v>353</v>
      </c>
      <c r="AR15" s="626">
        <v>0</v>
      </c>
      <c r="AS15" s="588">
        <v>1</v>
      </c>
      <c r="AT15" s="588">
        <v>38</v>
      </c>
      <c r="AU15" s="601">
        <v>37</v>
      </c>
      <c r="AV15" s="588">
        <v>16</v>
      </c>
      <c r="AW15" s="602">
        <v>61</v>
      </c>
      <c r="AX15" s="602">
        <v>1</v>
      </c>
      <c r="AY15" s="613">
        <v>0</v>
      </c>
      <c r="AZ15" s="807">
        <f t="shared" si="1"/>
        <v>507</v>
      </c>
      <c r="BA15" s="175"/>
    </row>
    <row r="16" spans="1:63" s="32" customFormat="1" ht="24" customHeight="1">
      <c r="A16" s="290" t="s">
        <v>391</v>
      </c>
      <c r="B16" s="587">
        <v>12</v>
      </c>
      <c r="C16" s="590">
        <v>0</v>
      </c>
      <c r="D16" s="590">
        <v>0</v>
      </c>
      <c r="E16" s="588">
        <v>6</v>
      </c>
      <c r="F16" s="590">
        <v>0</v>
      </c>
      <c r="G16" s="590">
        <v>0</v>
      </c>
      <c r="H16" s="590">
        <v>0</v>
      </c>
      <c r="I16" s="590">
        <v>0</v>
      </c>
      <c r="J16" s="590">
        <v>0</v>
      </c>
      <c r="K16" s="564"/>
      <c r="L16" s="564"/>
      <c r="M16" s="588">
        <v>12</v>
      </c>
      <c r="N16" s="590">
        <v>0</v>
      </c>
      <c r="O16" s="588">
        <v>1</v>
      </c>
      <c r="P16" s="588">
        <v>4</v>
      </c>
      <c r="Q16" s="588">
        <v>1</v>
      </c>
      <c r="R16" s="590">
        <v>0</v>
      </c>
      <c r="S16" s="590">
        <v>0</v>
      </c>
      <c r="T16" s="590">
        <v>0</v>
      </c>
      <c r="U16" s="590">
        <v>0</v>
      </c>
      <c r="V16" s="588">
        <v>1</v>
      </c>
      <c r="W16" s="588">
        <v>1</v>
      </c>
      <c r="X16" s="590">
        <v>0</v>
      </c>
      <c r="Y16" s="590">
        <v>0</v>
      </c>
      <c r="Z16" s="588">
        <v>4</v>
      </c>
      <c r="AA16" s="588">
        <v>0</v>
      </c>
      <c r="AB16" s="588">
        <v>7</v>
      </c>
      <c r="AC16" s="590">
        <v>0</v>
      </c>
      <c r="AD16" s="590">
        <v>0</v>
      </c>
      <c r="AE16" s="590">
        <v>0</v>
      </c>
      <c r="AF16" s="590">
        <v>0</v>
      </c>
      <c r="AG16" s="590">
        <v>0</v>
      </c>
      <c r="AH16" s="590">
        <v>0</v>
      </c>
      <c r="AI16" s="590">
        <v>0</v>
      </c>
      <c r="AJ16" s="588">
        <v>2</v>
      </c>
      <c r="AK16" s="590">
        <v>0</v>
      </c>
      <c r="AL16" s="588">
        <v>6</v>
      </c>
      <c r="AM16" s="588">
        <v>2</v>
      </c>
      <c r="AN16" s="588">
        <v>2</v>
      </c>
      <c r="AO16" s="588">
        <v>1</v>
      </c>
      <c r="AP16" s="820">
        <v>3</v>
      </c>
      <c r="AQ16" s="815">
        <f t="shared" si="0"/>
        <v>65</v>
      </c>
      <c r="AR16" s="626">
        <v>0</v>
      </c>
      <c r="AS16" s="616">
        <v>0</v>
      </c>
      <c r="AT16" s="588">
        <v>20</v>
      </c>
      <c r="AU16" s="588">
        <v>1</v>
      </c>
      <c r="AV16" s="616">
        <v>0</v>
      </c>
      <c r="AW16" s="602">
        <v>4</v>
      </c>
      <c r="AX16" s="603">
        <v>3</v>
      </c>
      <c r="AY16" s="613">
        <v>0</v>
      </c>
      <c r="AZ16" s="807">
        <f>SUM(AQ16:AY16)</f>
        <v>93</v>
      </c>
      <c r="BA16" s="175"/>
    </row>
    <row r="17" spans="1:53" s="32" customFormat="1" ht="24" customHeight="1">
      <c r="A17" s="290" t="s">
        <v>392</v>
      </c>
      <c r="B17" s="597">
        <v>65</v>
      </c>
      <c r="C17" s="598">
        <v>0</v>
      </c>
      <c r="D17" s="598">
        <v>0</v>
      </c>
      <c r="E17" s="598">
        <v>40</v>
      </c>
      <c r="F17" s="598">
        <v>0</v>
      </c>
      <c r="G17" s="598">
        <v>4</v>
      </c>
      <c r="H17" s="598">
        <v>3</v>
      </c>
      <c r="I17" s="598">
        <v>4</v>
      </c>
      <c r="J17" s="598">
        <v>0</v>
      </c>
      <c r="K17" s="598">
        <v>22</v>
      </c>
      <c r="L17" s="598">
        <v>0</v>
      </c>
      <c r="M17" s="564"/>
      <c r="N17" s="564"/>
      <c r="O17" s="564"/>
      <c r="P17" s="564"/>
      <c r="Q17" s="598">
        <v>6</v>
      </c>
      <c r="R17" s="598">
        <v>0</v>
      </c>
      <c r="S17" s="598">
        <v>1</v>
      </c>
      <c r="T17" s="598">
        <v>0</v>
      </c>
      <c r="U17" s="598">
        <v>0</v>
      </c>
      <c r="V17" s="598">
        <v>8</v>
      </c>
      <c r="W17" s="598">
        <v>17</v>
      </c>
      <c r="X17" s="598">
        <v>7</v>
      </c>
      <c r="Y17" s="598">
        <v>2</v>
      </c>
      <c r="Z17" s="598">
        <v>3</v>
      </c>
      <c r="AA17" s="598">
        <v>8</v>
      </c>
      <c r="AB17" s="598">
        <v>3</v>
      </c>
      <c r="AC17" s="598">
        <v>6</v>
      </c>
      <c r="AD17" s="598">
        <v>1</v>
      </c>
      <c r="AE17" s="598">
        <v>0</v>
      </c>
      <c r="AF17" s="598">
        <v>1</v>
      </c>
      <c r="AG17" s="598">
        <v>0</v>
      </c>
      <c r="AH17" s="598">
        <v>0</v>
      </c>
      <c r="AI17" s="598">
        <v>4</v>
      </c>
      <c r="AJ17" s="598">
        <v>5</v>
      </c>
      <c r="AK17" s="598">
        <v>0</v>
      </c>
      <c r="AL17" s="598">
        <v>8</v>
      </c>
      <c r="AM17" s="598">
        <v>4</v>
      </c>
      <c r="AN17" s="598">
        <v>2</v>
      </c>
      <c r="AO17" s="598">
        <v>7</v>
      </c>
      <c r="AP17" s="600">
        <v>19</v>
      </c>
      <c r="AQ17" s="814">
        <f t="shared" si="0"/>
        <v>250</v>
      </c>
      <c r="AR17" s="599">
        <v>0</v>
      </c>
      <c r="AS17" s="598">
        <v>0</v>
      </c>
      <c r="AT17" s="598">
        <v>0</v>
      </c>
      <c r="AU17" s="598">
        <v>6</v>
      </c>
      <c r="AV17" s="598">
        <v>7</v>
      </c>
      <c r="AW17" s="598">
        <v>86</v>
      </c>
      <c r="AX17" s="598">
        <v>6</v>
      </c>
      <c r="AY17" s="600">
        <v>3958</v>
      </c>
      <c r="AZ17" s="807">
        <f t="shared" si="1"/>
        <v>4313</v>
      </c>
      <c r="BA17" s="175" t="s">
        <v>513</v>
      </c>
    </row>
    <row r="18" spans="1:53" s="32" customFormat="1" ht="24" customHeight="1">
      <c r="A18" s="290" t="s">
        <v>235</v>
      </c>
      <c r="B18" s="597">
        <v>17</v>
      </c>
      <c r="C18" s="598">
        <v>0</v>
      </c>
      <c r="D18" s="598">
        <v>0</v>
      </c>
      <c r="E18" s="598">
        <v>20</v>
      </c>
      <c r="F18" s="598">
        <v>1</v>
      </c>
      <c r="G18" s="598">
        <v>0</v>
      </c>
      <c r="H18" s="598">
        <v>0</v>
      </c>
      <c r="I18" s="598">
        <v>0</v>
      </c>
      <c r="J18" s="598">
        <v>0</v>
      </c>
      <c r="K18" s="598">
        <v>5</v>
      </c>
      <c r="L18" s="598">
        <v>0</v>
      </c>
      <c r="M18" s="564"/>
      <c r="N18" s="564"/>
      <c r="O18" s="564"/>
      <c r="P18" s="564"/>
      <c r="Q18" s="598">
        <v>2</v>
      </c>
      <c r="R18" s="598">
        <v>0</v>
      </c>
      <c r="S18" s="598">
        <v>0</v>
      </c>
      <c r="T18" s="598">
        <v>0</v>
      </c>
      <c r="U18" s="598">
        <v>0</v>
      </c>
      <c r="V18" s="598">
        <v>3</v>
      </c>
      <c r="W18" s="598">
        <v>4</v>
      </c>
      <c r="X18" s="598">
        <v>0</v>
      </c>
      <c r="Y18" s="598">
        <v>0</v>
      </c>
      <c r="Z18" s="598">
        <v>0</v>
      </c>
      <c r="AA18" s="598">
        <v>4</v>
      </c>
      <c r="AB18" s="598"/>
      <c r="AC18" s="598">
        <v>0</v>
      </c>
      <c r="AD18" s="598">
        <v>1</v>
      </c>
      <c r="AE18" s="598">
        <v>0</v>
      </c>
      <c r="AF18" s="598">
        <v>0</v>
      </c>
      <c r="AG18" s="598">
        <v>0</v>
      </c>
      <c r="AH18" s="598">
        <v>0</v>
      </c>
      <c r="AI18" s="598">
        <v>2</v>
      </c>
      <c r="AJ18" s="598">
        <v>6</v>
      </c>
      <c r="AK18" s="598">
        <v>0</v>
      </c>
      <c r="AL18" s="598">
        <v>8</v>
      </c>
      <c r="AM18" s="598">
        <v>2</v>
      </c>
      <c r="AN18" s="598">
        <v>0</v>
      </c>
      <c r="AO18" s="598">
        <v>2</v>
      </c>
      <c r="AP18" s="600">
        <v>0</v>
      </c>
      <c r="AQ18" s="814">
        <f t="shared" si="0"/>
        <v>77</v>
      </c>
      <c r="AR18" s="599">
        <v>0</v>
      </c>
      <c r="AS18" s="598">
        <v>0</v>
      </c>
      <c r="AT18" s="598">
        <v>0</v>
      </c>
      <c r="AU18" s="598">
        <v>3</v>
      </c>
      <c r="AV18" s="563">
        <v>0</v>
      </c>
      <c r="AW18" s="598">
        <v>8</v>
      </c>
      <c r="AX18" s="598">
        <v>1</v>
      </c>
      <c r="AY18" s="600">
        <v>89</v>
      </c>
      <c r="AZ18" s="807">
        <f t="shared" si="1"/>
        <v>178</v>
      </c>
      <c r="BA18" s="175" t="s">
        <v>514</v>
      </c>
    </row>
    <row r="19" spans="1:53" s="32" customFormat="1" ht="24" customHeight="1">
      <c r="A19" s="290" t="s">
        <v>393</v>
      </c>
      <c r="B19" s="597">
        <v>29</v>
      </c>
      <c r="C19" s="598">
        <v>0</v>
      </c>
      <c r="D19" s="598">
        <v>0</v>
      </c>
      <c r="E19" s="598">
        <v>10</v>
      </c>
      <c r="F19" s="598">
        <v>1</v>
      </c>
      <c r="G19" s="598">
        <v>0</v>
      </c>
      <c r="H19" s="598">
        <v>0</v>
      </c>
      <c r="I19" s="598">
        <v>1</v>
      </c>
      <c r="J19" s="598">
        <v>0</v>
      </c>
      <c r="K19" s="598">
        <v>10</v>
      </c>
      <c r="L19" s="598">
        <v>0</v>
      </c>
      <c r="M19" s="564"/>
      <c r="N19" s="564"/>
      <c r="O19" s="564"/>
      <c r="P19" s="564"/>
      <c r="Q19" s="598">
        <v>2</v>
      </c>
      <c r="R19" s="598">
        <v>0</v>
      </c>
      <c r="S19" s="598">
        <v>1</v>
      </c>
      <c r="T19" s="598">
        <v>2</v>
      </c>
      <c r="U19" s="598">
        <v>0</v>
      </c>
      <c r="V19" s="598">
        <v>8</v>
      </c>
      <c r="W19" s="598">
        <v>6</v>
      </c>
      <c r="X19" s="598">
        <v>0</v>
      </c>
      <c r="Y19" s="598">
        <v>1</v>
      </c>
      <c r="Z19" s="598">
        <v>0</v>
      </c>
      <c r="AA19" s="598">
        <v>4</v>
      </c>
      <c r="AB19" s="598">
        <v>2</v>
      </c>
      <c r="AC19" s="598">
        <v>6</v>
      </c>
      <c r="AD19" s="598">
        <v>1</v>
      </c>
      <c r="AE19" s="598">
        <v>0</v>
      </c>
      <c r="AF19" s="598">
        <v>0</v>
      </c>
      <c r="AG19" s="598">
        <v>0</v>
      </c>
      <c r="AH19" s="598">
        <v>0</v>
      </c>
      <c r="AI19" s="598">
        <v>0</v>
      </c>
      <c r="AJ19" s="598">
        <v>4</v>
      </c>
      <c r="AK19" s="598">
        <v>1</v>
      </c>
      <c r="AL19" s="598">
        <v>2</v>
      </c>
      <c r="AM19" s="598">
        <v>0</v>
      </c>
      <c r="AN19" s="598">
        <v>0</v>
      </c>
      <c r="AO19" s="598">
        <v>6</v>
      </c>
      <c r="AP19" s="600">
        <v>6</v>
      </c>
      <c r="AQ19" s="814">
        <f t="shared" si="0"/>
        <v>103</v>
      </c>
      <c r="AR19" s="599">
        <v>0</v>
      </c>
      <c r="AS19" s="598">
        <v>0</v>
      </c>
      <c r="AT19" s="598">
        <v>0</v>
      </c>
      <c r="AU19" s="598">
        <v>2</v>
      </c>
      <c r="AV19" s="598">
        <v>1</v>
      </c>
      <c r="AW19" s="598">
        <v>13</v>
      </c>
      <c r="AX19" s="563">
        <v>0</v>
      </c>
      <c r="AY19" s="600">
        <v>60</v>
      </c>
      <c r="AZ19" s="807">
        <f t="shared" si="1"/>
        <v>179</v>
      </c>
      <c r="BA19" s="175" t="s">
        <v>515</v>
      </c>
    </row>
    <row r="20" spans="1:53" s="32" customFormat="1" ht="24" customHeight="1">
      <c r="A20" s="290" t="s">
        <v>234</v>
      </c>
      <c r="B20" s="597">
        <v>24</v>
      </c>
      <c r="C20" s="598">
        <v>0</v>
      </c>
      <c r="D20" s="598">
        <v>0</v>
      </c>
      <c r="E20" s="598">
        <v>13</v>
      </c>
      <c r="F20" s="598">
        <v>0</v>
      </c>
      <c r="G20" s="598">
        <v>0</v>
      </c>
      <c r="H20" s="598">
        <v>1</v>
      </c>
      <c r="I20" s="598">
        <v>1</v>
      </c>
      <c r="J20" s="598">
        <v>0</v>
      </c>
      <c r="K20" s="598">
        <v>5</v>
      </c>
      <c r="L20" s="598">
        <v>0</v>
      </c>
      <c r="M20" s="564"/>
      <c r="N20" s="564"/>
      <c r="O20" s="564"/>
      <c r="P20" s="564"/>
      <c r="Q20" s="598">
        <v>2</v>
      </c>
      <c r="R20" s="598">
        <v>0</v>
      </c>
      <c r="S20" s="598">
        <v>1</v>
      </c>
      <c r="T20" s="598">
        <v>0</v>
      </c>
      <c r="U20" s="598">
        <v>0</v>
      </c>
      <c r="V20" s="598">
        <v>0</v>
      </c>
      <c r="W20" s="598">
        <v>7</v>
      </c>
      <c r="X20" s="598">
        <v>2</v>
      </c>
      <c r="Y20" s="598">
        <v>1</v>
      </c>
      <c r="Z20" s="598">
        <v>1</v>
      </c>
      <c r="AA20" s="598">
        <v>3</v>
      </c>
      <c r="AB20" s="598">
        <v>1</v>
      </c>
      <c r="AC20" s="598">
        <v>0</v>
      </c>
      <c r="AD20" s="598">
        <v>1</v>
      </c>
      <c r="AE20" s="598">
        <v>1</v>
      </c>
      <c r="AF20" s="598">
        <v>0</v>
      </c>
      <c r="AG20" s="598">
        <v>0</v>
      </c>
      <c r="AH20" s="598">
        <v>0</v>
      </c>
      <c r="AI20" s="598">
        <v>4</v>
      </c>
      <c r="AJ20" s="598">
        <v>1</v>
      </c>
      <c r="AK20" s="598">
        <v>0</v>
      </c>
      <c r="AL20" s="598">
        <v>0</v>
      </c>
      <c r="AM20" s="598">
        <v>0</v>
      </c>
      <c r="AN20" s="598">
        <v>0</v>
      </c>
      <c r="AO20" s="598">
        <v>1</v>
      </c>
      <c r="AP20" s="600">
        <v>5</v>
      </c>
      <c r="AQ20" s="814">
        <f t="shared" si="0"/>
        <v>75</v>
      </c>
      <c r="AR20" s="599">
        <v>0</v>
      </c>
      <c r="AS20" s="598">
        <v>0</v>
      </c>
      <c r="AT20" s="598">
        <v>0</v>
      </c>
      <c r="AU20" s="598">
        <v>1</v>
      </c>
      <c r="AV20" s="598">
        <v>1</v>
      </c>
      <c r="AW20" s="598">
        <v>12</v>
      </c>
      <c r="AX20" s="598">
        <v>1</v>
      </c>
      <c r="AY20" s="600">
        <v>23</v>
      </c>
      <c r="AZ20" s="807">
        <f t="shared" si="1"/>
        <v>113</v>
      </c>
      <c r="BA20" s="175" t="s">
        <v>515</v>
      </c>
    </row>
    <row r="21" spans="1:53" s="32" customFormat="1" ht="24" customHeight="1">
      <c r="A21" s="290" t="s">
        <v>394</v>
      </c>
      <c r="B21" s="587">
        <v>80</v>
      </c>
      <c r="C21" s="588">
        <v>0</v>
      </c>
      <c r="D21" s="588">
        <v>0</v>
      </c>
      <c r="E21" s="588">
        <v>99</v>
      </c>
      <c r="F21" s="588">
        <v>2</v>
      </c>
      <c r="G21" s="588">
        <v>8</v>
      </c>
      <c r="H21" s="588">
        <v>21</v>
      </c>
      <c r="I21" s="588">
        <v>5</v>
      </c>
      <c r="J21" s="588">
        <v>2</v>
      </c>
      <c r="K21" s="588">
        <v>56</v>
      </c>
      <c r="L21" s="588">
        <v>2</v>
      </c>
      <c r="M21" s="588">
        <v>45</v>
      </c>
      <c r="N21" s="588">
        <v>1</v>
      </c>
      <c r="O21" s="588">
        <v>11</v>
      </c>
      <c r="P21" s="588">
        <v>16</v>
      </c>
      <c r="Q21" s="564"/>
      <c r="R21" s="564"/>
      <c r="S21" s="564"/>
      <c r="T21" s="564"/>
      <c r="U21" s="564"/>
      <c r="V21" s="588">
        <v>30</v>
      </c>
      <c r="W21" s="588">
        <v>24</v>
      </c>
      <c r="X21" s="588">
        <v>52</v>
      </c>
      <c r="Y21" s="588">
        <v>0</v>
      </c>
      <c r="Z21" s="588">
        <v>42</v>
      </c>
      <c r="AA21" s="588">
        <v>8</v>
      </c>
      <c r="AB21" s="588">
        <v>47</v>
      </c>
      <c r="AC21" s="588">
        <v>40</v>
      </c>
      <c r="AD21" s="588">
        <v>3</v>
      </c>
      <c r="AE21" s="588">
        <v>8</v>
      </c>
      <c r="AF21" s="588">
        <v>5</v>
      </c>
      <c r="AG21" s="588">
        <v>0</v>
      </c>
      <c r="AH21" s="588">
        <v>0</v>
      </c>
      <c r="AI21" s="588">
        <v>17</v>
      </c>
      <c r="AJ21" s="588">
        <v>15</v>
      </c>
      <c r="AK21" s="588">
        <v>21</v>
      </c>
      <c r="AL21" s="588">
        <v>42</v>
      </c>
      <c r="AM21" s="588">
        <v>6</v>
      </c>
      <c r="AN21" s="588">
        <v>2</v>
      </c>
      <c r="AO21" s="588">
        <v>19</v>
      </c>
      <c r="AP21" s="820">
        <v>6</v>
      </c>
      <c r="AQ21" s="815">
        <f t="shared" si="0"/>
        <v>735</v>
      </c>
      <c r="AR21" s="588">
        <v>0</v>
      </c>
      <c r="AS21" s="588">
        <v>26</v>
      </c>
      <c r="AT21" s="588">
        <v>101</v>
      </c>
      <c r="AU21" s="601">
        <v>0</v>
      </c>
      <c r="AV21" s="588">
        <v>26</v>
      </c>
      <c r="AW21" s="602">
        <v>155</v>
      </c>
      <c r="AX21" s="603">
        <v>6</v>
      </c>
      <c r="AY21" s="591">
        <v>38</v>
      </c>
      <c r="AZ21" s="807">
        <f t="shared" si="1"/>
        <v>1087</v>
      </c>
      <c r="BA21" s="175"/>
    </row>
    <row r="22" spans="1:53" s="32" customFormat="1" ht="24" customHeight="1">
      <c r="A22" s="290" t="s">
        <v>209</v>
      </c>
      <c r="B22" s="604">
        <v>25</v>
      </c>
      <c r="C22" s="588">
        <v>0</v>
      </c>
      <c r="D22" s="588">
        <v>0</v>
      </c>
      <c r="E22" s="605">
        <v>11</v>
      </c>
      <c r="F22" s="605">
        <v>1</v>
      </c>
      <c r="G22" s="605">
        <v>2</v>
      </c>
      <c r="H22" s="588">
        <v>0</v>
      </c>
      <c r="I22" s="605">
        <v>1</v>
      </c>
      <c r="J22" s="588">
        <v>0</v>
      </c>
      <c r="K22" s="605">
        <v>13</v>
      </c>
      <c r="L22" s="588">
        <v>0</v>
      </c>
      <c r="M22" s="605">
        <v>8</v>
      </c>
      <c r="N22" s="605">
        <v>2</v>
      </c>
      <c r="O22" s="588">
        <v>0</v>
      </c>
      <c r="P22" s="605">
        <v>3</v>
      </c>
      <c r="Q22" s="564"/>
      <c r="R22" s="564"/>
      <c r="S22" s="564"/>
      <c r="T22" s="564"/>
      <c r="U22" s="564"/>
      <c r="V22" s="605">
        <v>8</v>
      </c>
      <c r="W22" s="605">
        <v>2</v>
      </c>
      <c r="X22" s="605">
        <v>4</v>
      </c>
      <c r="Y22" s="605">
        <v>1</v>
      </c>
      <c r="Z22" s="588">
        <v>0</v>
      </c>
      <c r="AA22" s="605">
        <v>6</v>
      </c>
      <c r="AB22" s="605">
        <v>15</v>
      </c>
      <c r="AC22" s="605">
        <v>4</v>
      </c>
      <c r="AD22" s="605">
        <v>1</v>
      </c>
      <c r="AE22" s="605">
        <v>1</v>
      </c>
      <c r="AF22" s="605">
        <v>2</v>
      </c>
      <c r="AG22" s="588">
        <v>0</v>
      </c>
      <c r="AH22" s="588">
        <v>0</v>
      </c>
      <c r="AI22" s="605">
        <v>6</v>
      </c>
      <c r="AJ22" s="605">
        <v>5</v>
      </c>
      <c r="AK22" s="605">
        <v>2</v>
      </c>
      <c r="AL22" s="605">
        <v>12</v>
      </c>
      <c r="AM22" s="588">
        <v>0</v>
      </c>
      <c r="AN22" s="588">
        <v>0</v>
      </c>
      <c r="AO22" s="605">
        <v>4</v>
      </c>
      <c r="AP22" s="820">
        <v>0</v>
      </c>
      <c r="AQ22" s="815">
        <f t="shared" si="0"/>
        <v>139</v>
      </c>
      <c r="AR22" s="588">
        <v>0</v>
      </c>
      <c r="AS22" s="605">
        <v>4</v>
      </c>
      <c r="AT22" s="605">
        <v>17</v>
      </c>
      <c r="AU22" s="606">
        <v>6</v>
      </c>
      <c r="AV22" s="605">
        <v>2</v>
      </c>
      <c r="AW22" s="607">
        <v>21</v>
      </c>
      <c r="AX22" s="563">
        <v>0</v>
      </c>
      <c r="AY22" s="608">
        <v>1</v>
      </c>
      <c r="AZ22" s="807">
        <f t="shared" si="1"/>
        <v>190</v>
      </c>
      <c r="BA22" s="175"/>
    </row>
    <row r="23" spans="1:53" s="32" customFormat="1" ht="24" customHeight="1">
      <c r="A23" s="290" t="s">
        <v>211</v>
      </c>
      <c r="B23" s="821">
        <v>48</v>
      </c>
      <c r="C23" s="588">
        <v>0</v>
      </c>
      <c r="D23" s="588">
        <v>0</v>
      </c>
      <c r="E23" s="822">
        <v>55</v>
      </c>
      <c r="F23" s="822">
        <v>1</v>
      </c>
      <c r="G23" s="822">
        <v>2</v>
      </c>
      <c r="H23" s="822">
        <v>6</v>
      </c>
      <c r="I23" s="822">
        <v>1</v>
      </c>
      <c r="J23" s="588">
        <v>0</v>
      </c>
      <c r="K23" s="822">
        <v>23</v>
      </c>
      <c r="L23" s="822">
        <v>1</v>
      </c>
      <c r="M23" s="822">
        <v>14</v>
      </c>
      <c r="N23" s="822">
        <v>2</v>
      </c>
      <c r="O23" s="822">
        <v>5</v>
      </c>
      <c r="P23" s="822">
        <v>10</v>
      </c>
      <c r="Q23" s="564"/>
      <c r="R23" s="564"/>
      <c r="S23" s="564"/>
      <c r="T23" s="564"/>
      <c r="U23" s="564"/>
      <c r="V23" s="822">
        <v>20</v>
      </c>
      <c r="W23" s="822">
        <v>20</v>
      </c>
      <c r="X23" s="822">
        <v>14</v>
      </c>
      <c r="Y23" s="588">
        <v>0</v>
      </c>
      <c r="Z23" s="822">
        <v>10</v>
      </c>
      <c r="AA23" s="822">
        <v>18</v>
      </c>
      <c r="AB23" s="822">
        <v>19</v>
      </c>
      <c r="AC23" s="822">
        <v>12</v>
      </c>
      <c r="AD23" s="822">
        <v>2</v>
      </c>
      <c r="AE23" s="822">
        <v>3</v>
      </c>
      <c r="AF23" s="822">
        <v>5</v>
      </c>
      <c r="AG23" s="588">
        <v>0</v>
      </c>
      <c r="AH23" s="588">
        <v>0</v>
      </c>
      <c r="AI23" s="822">
        <v>9</v>
      </c>
      <c r="AJ23" s="822">
        <v>11</v>
      </c>
      <c r="AK23" s="822">
        <v>3</v>
      </c>
      <c r="AL23" s="822">
        <v>22</v>
      </c>
      <c r="AM23" s="822">
        <v>2</v>
      </c>
      <c r="AN23" s="822">
        <v>3</v>
      </c>
      <c r="AO23" s="822">
        <v>10</v>
      </c>
      <c r="AP23" s="823">
        <v>2</v>
      </c>
      <c r="AQ23" s="815">
        <f t="shared" si="0"/>
        <v>353</v>
      </c>
      <c r="AR23" s="588">
        <v>0</v>
      </c>
      <c r="AS23" s="609">
        <v>1</v>
      </c>
      <c r="AT23" s="609">
        <v>49</v>
      </c>
      <c r="AU23" s="610">
        <v>2</v>
      </c>
      <c r="AV23" s="609">
        <v>3</v>
      </c>
      <c r="AW23" s="611">
        <v>60</v>
      </c>
      <c r="AX23" s="612">
        <v>15</v>
      </c>
      <c r="AY23" s="613">
        <v>0</v>
      </c>
      <c r="AZ23" s="807">
        <f t="shared" si="1"/>
        <v>483</v>
      </c>
      <c r="BA23" s="175"/>
    </row>
    <row r="24" spans="1:53" s="32" customFormat="1" ht="24" customHeight="1">
      <c r="A24" s="290" t="s">
        <v>261</v>
      </c>
      <c r="B24" s="821">
        <v>4</v>
      </c>
      <c r="C24" s="588">
        <v>0</v>
      </c>
      <c r="D24" s="588">
        <v>0</v>
      </c>
      <c r="E24" s="822">
        <v>7</v>
      </c>
      <c r="F24" s="588">
        <v>0</v>
      </c>
      <c r="G24" s="588">
        <v>0</v>
      </c>
      <c r="H24" s="588">
        <v>0</v>
      </c>
      <c r="I24" s="588">
        <v>0</v>
      </c>
      <c r="J24" s="588">
        <v>0</v>
      </c>
      <c r="K24" s="822">
        <v>4</v>
      </c>
      <c r="L24" s="588">
        <v>0</v>
      </c>
      <c r="M24" s="588">
        <v>0</v>
      </c>
      <c r="N24" s="588">
        <v>0</v>
      </c>
      <c r="O24" s="822">
        <v>1</v>
      </c>
      <c r="P24" s="588">
        <v>0</v>
      </c>
      <c r="Q24" s="564"/>
      <c r="R24" s="564"/>
      <c r="S24" s="564"/>
      <c r="T24" s="564"/>
      <c r="U24" s="564"/>
      <c r="V24" s="822">
        <v>5</v>
      </c>
      <c r="W24" s="822">
        <v>3</v>
      </c>
      <c r="X24" s="822">
        <v>2</v>
      </c>
      <c r="Y24" s="588">
        <v>0</v>
      </c>
      <c r="Z24" s="822">
        <v>3</v>
      </c>
      <c r="AA24" s="588">
        <v>0</v>
      </c>
      <c r="AB24" s="588">
        <v>0</v>
      </c>
      <c r="AC24" s="588">
        <v>0</v>
      </c>
      <c r="AD24" s="588">
        <v>0</v>
      </c>
      <c r="AE24" s="588">
        <v>0</v>
      </c>
      <c r="AF24" s="588">
        <v>0</v>
      </c>
      <c r="AG24" s="588">
        <v>0</v>
      </c>
      <c r="AH24" s="588">
        <v>0</v>
      </c>
      <c r="AI24" s="588">
        <v>0</v>
      </c>
      <c r="AJ24" s="588">
        <v>0</v>
      </c>
      <c r="AK24" s="588">
        <v>0</v>
      </c>
      <c r="AL24" s="822">
        <v>1</v>
      </c>
      <c r="AM24" s="588">
        <v>0</v>
      </c>
      <c r="AN24" s="588">
        <v>0</v>
      </c>
      <c r="AO24" s="822">
        <v>3</v>
      </c>
      <c r="AP24" s="823">
        <v>2</v>
      </c>
      <c r="AQ24" s="815">
        <f>SUM(B24:AP24)</f>
        <v>35</v>
      </c>
      <c r="AR24" s="588">
        <v>0</v>
      </c>
      <c r="AS24" s="563">
        <v>0</v>
      </c>
      <c r="AT24" s="609">
        <v>26</v>
      </c>
      <c r="AU24" s="563">
        <v>0</v>
      </c>
      <c r="AV24" s="609">
        <v>1</v>
      </c>
      <c r="AW24" s="563">
        <v>0</v>
      </c>
      <c r="AX24" s="563">
        <v>0</v>
      </c>
      <c r="AY24" s="613">
        <v>0</v>
      </c>
      <c r="AZ24" s="807">
        <f>SUM(AQ24:AY24)</f>
        <v>62</v>
      </c>
      <c r="BA24" s="175"/>
    </row>
    <row r="25" spans="1:53" s="32" customFormat="1" ht="24" customHeight="1">
      <c r="A25" s="290" t="s">
        <v>475</v>
      </c>
      <c r="B25" s="626">
        <v>0</v>
      </c>
      <c r="C25" s="590">
        <v>0</v>
      </c>
      <c r="D25" s="590">
        <v>0</v>
      </c>
      <c r="E25" s="590">
        <v>0</v>
      </c>
      <c r="F25" s="590">
        <v>0</v>
      </c>
      <c r="G25" s="590">
        <v>0</v>
      </c>
      <c r="H25" s="590">
        <v>0</v>
      </c>
      <c r="I25" s="590">
        <v>0</v>
      </c>
      <c r="J25" s="590">
        <v>0</v>
      </c>
      <c r="K25" s="590">
        <v>0</v>
      </c>
      <c r="L25" s="590">
        <v>0</v>
      </c>
      <c r="M25" s="590">
        <v>0</v>
      </c>
      <c r="N25" s="590">
        <v>0</v>
      </c>
      <c r="O25" s="590">
        <v>0</v>
      </c>
      <c r="P25" s="590">
        <v>0</v>
      </c>
      <c r="Q25" s="564"/>
      <c r="R25" s="564"/>
      <c r="S25" s="564"/>
      <c r="T25" s="564"/>
      <c r="U25" s="564"/>
      <c r="V25" s="590">
        <v>0</v>
      </c>
      <c r="W25" s="590">
        <v>0</v>
      </c>
      <c r="X25" s="590">
        <v>0</v>
      </c>
      <c r="Y25" s="590">
        <v>0</v>
      </c>
      <c r="Z25" s="590">
        <v>0</v>
      </c>
      <c r="AA25" s="590">
        <v>0</v>
      </c>
      <c r="AB25" s="590">
        <v>0</v>
      </c>
      <c r="AC25" s="590">
        <v>0</v>
      </c>
      <c r="AD25" s="590">
        <v>0</v>
      </c>
      <c r="AE25" s="590">
        <v>0</v>
      </c>
      <c r="AF25" s="590">
        <v>0</v>
      </c>
      <c r="AG25" s="590">
        <v>0</v>
      </c>
      <c r="AH25" s="590">
        <v>0</v>
      </c>
      <c r="AI25" s="590">
        <v>0</v>
      </c>
      <c r="AJ25" s="590">
        <v>0</v>
      </c>
      <c r="AK25" s="590">
        <v>0</v>
      </c>
      <c r="AL25" s="590">
        <v>0</v>
      </c>
      <c r="AM25" s="590">
        <v>0</v>
      </c>
      <c r="AN25" s="590">
        <v>0</v>
      </c>
      <c r="AO25" s="590">
        <v>0</v>
      </c>
      <c r="AP25" s="613">
        <v>0</v>
      </c>
      <c r="AQ25" s="815">
        <f t="shared" si="0"/>
        <v>0</v>
      </c>
      <c r="AR25" s="616">
        <v>0</v>
      </c>
      <c r="AS25" s="590">
        <v>0</v>
      </c>
      <c r="AT25" s="590">
        <v>0</v>
      </c>
      <c r="AU25" s="629">
        <v>0</v>
      </c>
      <c r="AV25" s="590">
        <v>0</v>
      </c>
      <c r="AW25" s="628">
        <v>0</v>
      </c>
      <c r="AX25" s="628">
        <v>0</v>
      </c>
      <c r="AY25" s="613">
        <v>0</v>
      </c>
      <c r="AZ25" s="807">
        <f t="shared" si="1"/>
        <v>0</v>
      </c>
      <c r="BA25" s="175"/>
    </row>
    <row r="26" spans="1:53" s="32" customFormat="1" ht="24" customHeight="1">
      <c r="A26" s="290" t="s">
        <v>212</v>
      </c>
      <c r="B26" s="615">
        <v>117</v>
      </c>
      <c r="C26" s="590">
        <v>0</v>
      </c>
      <c r="D26" s="590">
        <v>0</v>
      </c>
      <c r="E26" s="589">
        <v>97</v>
      </c>
      <c r="F26" s="589">
        <v>10</v>
      </c>
      <c r="G26" s="589">
        <v>0</v>
      </c>
      <c r="H26" s="589">
        <v>21</v>
      </c>
      <c r="I26" s="589">
        <v>6</v>
      </c>
      <c r="J26" s="589">
        <v>1</v>
      </c>
      <c r="K26" s="589">
        <v>27</v>
      </c>
      <c r="L26" s="589">
        <v>0</v>
      </c>
      <c r="M26" s="589">
        <v>48</v>
      </c>
      <c r="N26" s="589">
        <v>4</v>
      </c>
      <c r="O26" s="589">
        <v>5</v>
      </c>
      <c r="P26" s="589">
        <v>7</v>
      </c>
      <c r="Q26" s="589">
        <v>12</v>
      </c>
      <c r="R26" s="589">
        <v>1</v>
      </c>
      <c r="S26" s="589">
        <v>3</v>
      </c>
      <c r="T26" s="589">
        <v>5</v>
      </c>
      <c r="U26" s="590">
        <v>0</v>
      </c>
      <c r="V26" s="564"/>
      <c r="W26" s="589">
        <v>75</v>
      </c>
      <c r="X26" s="589">
        <v>14</v>
      </c>
      <c r="Y26" s="589">
        <v>3</v>
      </c>
      <c r="Z26" s="589">
        <v>14</v>
      </c>
      <c r="AA26" s="589">
        <v>4</v>
      </c>
      <c r="AB26" s="589">
        <v>46</v>
      </c>
      <c r="AC26" s="589">
        <v>33</v>
      </c>
      <c r="AD26" s="589">
        <v>30</v>
      </c>
      <c r="AE26" s="589">
        <v>22</v>
      </c>
      <c r="AF26" s="589">
        <v>4</v>
      </c>
      <c r="AG26" s="589"/>
      <c r="AH26" s="589"/>
      <c r="AI26" s="589">
        <v>54</v>
      </c>
      <c r="AJ26" s="589">
        <v>7</v>
      </c>
      <c r="AK26" s="589">
        <v>4</v>
      </c>
      <c r="AL26" s="589">
        <v>36</v>
      </c>
      <c r="AM26" s="589">
        <v>21</v>
      </c>
      <c r="AN26" s="589">
        <v>40</v>
      </c>
      <c r="AO26" s="589">
        <v>9</v>
      </c>
      <c r="AP26" s="591">
        <v>6</v>
      </c>
      <c r="AQ26" s="814">
        <f t="shared" si="0"/>
        <v>786</v>
      </c>
      <c r="AR26" s="589">
        <v>0</v>
      </c>
      <c r="AS26" s="589">
        <v>4</v>
      </c>
      <c r="AT26" s="589">
        <v>201</v>
      </c>
      <c r="AU26" s="617">
        <v>7</v>
      </c>
      <c r="AV26" s="589">
        <v>4</v>
      </c>
      <c r="AW26" s="603">
        <v>232</v>
      </c>
      <c r="AX26" s="603">
        <v>56</v>
      </c>
      <c r="AY26" s="591">
        <v>31</v>
      </c>
      <c r="AZ26" s="806">
        <f t="shared" si="1"/>
        <v>1321</v>
      </c>
      <c r="BA26" s="175"/>
    </row>
    <row r="27" spans="1:53" s="32" customFormat="1" ht="24" customHeight="1">
      <c r="A27" s="290" t="s">
        <v>213</v>
      </c>
      <c r="B27" s="615">
        <v>45</v>
      </c>
      <c r="C27" s="589">
        <v>0</v>
      </c>
      <c r="D27" s="589">
        <v>15</v>
      </c>
      <c r="E27" s="589">
        <v>38</v>
      </c>
      <c r="F27" s="589">
        <v>5</v>
      </c>
      <c r="G27" s="589">
        <v>6</v>
      </c>
      <c r="H27" s="589">
        <v>5</v>
      </c>
      <c r="I27" s="589">
        <v>2</v>
      </c>
      <c r="J27" s="589">
        <v>0</v>
      </c>
      <c r="K27" s="589">
        <v>25</v>
      </c>
      <c r="L27" s="589">
        <v>3</v>
      </c>
      <c r="M27" s="589">
        <v>14</v>
      </c>
      <c r="N27" s="589">
        <v>5</v>
      </c>
      <c r="O27" s="589">
        <v>4</v>
      </c>
      <c r="P27" s="589">
        <v>10</v>
      </c>
      <c r="Q27" s="589">
        <v>17</v>
      </c>
      <c r="R27" s="589">
        <v>2</v>
      </c>
      <c r="S27" s="589">
        <v>8</v>
      </c>
      <c r="T27" s="589">
        <v>4</v>
      </c>
      <c r="U27" s="589">
        <v>0</v>
      </c>
      <c r="V27" s="589">
        <v>17</v>
      </c>
      <c r="W27" s="564"/>
      <c r="X27" s="589">
        <v>8</v>
      </c>
      <c r="Y27" s="589">
        <v>3</v>
      </c>
      <c r="Z27" s="589">
        <v>15</v>
      </c>
      <c r="AA27" s="589">
        <v>9</v>
      </c>
      <c r="AB27" s="589">
        <v>18</v>
      </c>
      <c r="AC27" s="589">
        <v>17</v>
      </c>
      <c r="AD27" s="589">
        <v>1</v>
      </c>
      <c r="AE27" s="589">
        <v>2</v>
      </c>
      <c r="AF27" s="589">
        <v>2</v>
      </c>
      <c r="AG27" s="589">
        <v>0</v>
      </c>
      <c r="AH27" s="589">
        <v>0</v>
      </c>
      <c r="AI27" s="589">
        <v>7</v>
      </c>
      <c r="AJ27" s="589">
        <v>6</v>
      </c>
      <c r="AK27" s="589">
        <v>7</v>
      </c>
      <c r="AL27" s="589">
        <v>45</v>
      </c>
      <c r="AM27" s="589">
        <v>1</v>
      </c>
      <c r="AN27" s="589">
        <v>4</v>
      </c>
      <c r="AO27" s="589">
        <v>12</v>
      </c>
      <c r="AP27" s="591">
        <v>23</v>
      </c>
      <c r="AQ27" s="814">
        <f t="shared" si="0"/>
        <v>405</v>
      </c>
      <c r="AR27" s="589">
        <v>0</v>
      </c>
      <c r="AS27" s="589">
        <v>4</v>
      </c>
      <c r="AT27" s="589">
        <v>92</v>
      </c>
      <c r="AU27" s="617">
        <v>14</v>
      </c>
      <c r="AV27" s="589">
        <v>14</v>
      </c>
      <c r="AW27" s="603">
        <v>41</v>
      </c>
      <c r="AX27" s="603">
        <v>4</v>
      </c>
      <c r="AY27" s="591">
        <v>0</v>
      </c>
      <c r="AZ27" s="806">
        <f t="shared" si="1"/>
        <v>574</v>
      </c>
      <c r="BA27" s="175"/>
    </row>
    <row r="28" spans="1:53" s="32" customFormat="1" ht="24" customHeight="1">
      <c r="A28" s="290" t="s">
        <v>214</v>
      </c>
      <c r="B28" s="824">
        <v>72</v>
      </c>
      <c r="C28" s="825">
        <v>0</v>
      </c>
      <c r="D28" s="825">
        <v>0</v>
      </c>
      <c r="E28" s="825">
        <v>89</v>
      </c>
      <c r="F28" s="825">
        <v>1</v>
      </c>
      <c r="G28" s="825">
        <v>14</v>
      </c>
      <c r="H28" s="825">
        <v>22</v>
      </c>
      <c r="I28" s="825">
        <v>0</v>
      </c>
      <c r="J28" s="825">
        <v>12</v>
      </c>
      <c r="K28" s="825">
        <v>15</v>
      </c>
      <c r="L28" s="825">
        <v>0</v>
      </c>
      <c r="M28" s="825">
        <v>45</v>
      </c>
      <c r="N28" s="825">
        <v>2</v>
      </c>
      <c r="O28" s="825">
        <v>0</v>
      </c>
      <c r="P28" s="825">
        <v>9</v>
      </c>
      <c r="Q28" s="825">
        <v>4</v>
      </c>
      <c r="R28" s="825">
        <v>1</v>
      </c>
      <c r="S28" s="825">
        <v>3</v>
      </c>
      <c r="T28" s="825">
        <v>2</v>
      </c>
      <c r="U28" s="825">
        <v>0</v>
      </c>
      <c r="V28" s="825">
        <v>4</v>
      </c>
      <c r="W28" s="825">
        <v>29</v>
      </c>
      <c r="X28" s="564"/>
      <c r="Y28" s="564"/>
      <c r="Z28" s="825">
        <v>3</v>
      </c>
      <c r="AA28" s="825">
        <v>3</v>
      </c>
      <c r="AB28" s="825">
        <v>21</v>
      </c>
      <c r="AC28" s="825">
        <v>3</v>
      </c>
      <c r="AD28" s="825">
        <v>1</v>
      </c>
      <c r="AE28" s="825">
        <v>1</v>
      </c>
      <c r="AF28" s="825">
        <v>25</v>
      </c>
      <c r="AG28" s="825">
        <v>0</v>
      </c>
      <c r="AH28" s="825">
        <v>0</v>
      </c>
      <c r="AI28" s="825">
        <v>5</v>
      </c>
      <c r="AJ28" s="825">
        <v>0</v>
      </c>
      <c r="AK28" s="825">
        <v>0</v>
      </c>
      <c r="AL28" s="825">
        <v>10</v>
      </c>
      <c r="AM28" s="825">
        <v>2</v>
      </c>
      <c r="AN28" s="825">
        <v>0</v>
      </c>
      <c r="AO28" s="825">
        <v>17</v>
      </c>
      <c r="AP28" s="826">
        <v>23</v>
      </c>
      <c r="AQ28" s="814">
        <f t="shared" si="0"/>
        <v>438</v>
      </c>
      <c r="AR28" s="618">
        <v>0</v>
      </c>
      <c r="AS28" s="618">
        <v>0</v>
      </c>
      <c r="AT28" s="618">
        <v>63</v>
      </c>
      <c r="AU28" s="619">
        <v>25</v>
      </c>
      <c r="AV28" s="618">
        <v>3</v>
      </c>
      <c r="AW28" s="612">
        <v>98</v>
      </c>
      <c r="AX28" s="612">
        <v>17</v>
      </c>
      <c r="AY28" s="620">
        <v>22</v>
      </c>
      <c r="AZ28" s="806">
        <f t="shared" si="1"/>
        <v>666</v>
      </c>
      <c r="BA28" s="175"/>
    </row>
    <row r="29" spans="1:53" s="32" customFormat="1" ht="24" customHeight="1">
      <c r="A29" s="290" t="s">
        <v>215</v>
      </c>
      <c r="B29" s="824">
        <v>8</v>
      </c>
      <c r="C29" s="590">
        <v>0</v>
      </c>
      <c r="D29" s="590">
        <v>0</v>
      </c>
      <c r="E29" s="825">
        <v>4</v>
      </c>
      <c r="F29" s="590">
        <v>0</v>
      </c>
      <c r="G29" s="825">
        <v>1</v>
      </c>
      <c r="H29" s="825">
        <v>1</v>
      </c>
      <c r="I29" s="590">
        <v>0</v>
      </c>
      <c r="J29" s="590">
        <v>0</v>
      </c>
      <c r="K29" s="590">
        <v>0</v>
      </c>
      <c r="L29" s="590">
        <v>0</v>
      </c>
      <c r="M29" s="825">
        <v>5</v>
      </c>
      <c r="N29" s="825">
        <v>1</v>
      </c>
      <c r="O29" s="590">
        <v>0</v>
      </c>
      <c r="P29" s="825">
        <v>3</v>
      </c>
      <c r="Q29" s="590">
        <v>0</v>
      </c>
      <c r="R29" s="590">
        <v>0</v>
      </c>
      <c r="S29" s="590">
        <v>0</v>
      </c>
      <c r="T29" s="590">
        <v>0</v>
      </c>
      <c r="U29" s="590">
        <v>0</v>
      </c>
      <c r="V29" s="825">
        <v>2</v>
      </c>
      <c r="W29" s="590">
        <v>0</v>
      </c>
      <c r="X29" s="564"/>
      <c r="Y29" s="564"/>
      <c r="Z29" s="825">
        <v>1</v>
      </c>
      <c r="AA29" s="825">
        <v>2</v>
      </c>
      <c r="AB29" s="825">
        <v>2</v>
      </c>
      <c r="AC29" s="590">
        <v>0</v>
      </c>
      <c r="AD29" s="590">
        <v>0</v>
      </c>
      <c r="AE29" s="590">
        <v>0</v>
      </c>
      <c r="AF29" s="825">
        <v>1</v>
      </c>
      <c r="AG29" s="590">
        <v>0</v>
      </c>
      <c r="AH29" s="590">
        <v>0</v>
      </c>
      <c r="AI29" s="590">
        <v>0</v>
      </c>
      <c r="AJ29" s="825">
        <v>1</v>
      </c>
      <c r="AK29" s="590">
        <v>0</v>
      </c>
      <c r="AL29" s="825">
        <v>1</v>
      </c>
      <c r="AM29" s="590">
        <v>0</v>
      </c>
      <c r="AN29" s="590">
        <v>0</v>
      </c>
      <c r="AO29" s="590">
        <v>0</v>
      </c>
      <c r="AP29" s="826">
        <v>1</v>
      </c>
      <c r="AQ29" s="814">
        <f t="shared" si="0"/>
        <v>34</v>
      </c>
      <c r="AR29" s="618">
        <v>0</v>
      </c>
      <c r="AS29" s="618">
        <v>0</v>
      </c>
      <c r="AT29" s="618">
        <v>1</v>
      </c>
      <c r="AU29" s="618">
        <v>0</v>
      </c>
      <c r="AV29" s="618">
        <v>0</v>
      </c>
      <c r="AW29" s="612">
        <v>3</v>
      </c>
      <c r="AX29" s="618">
        <v>0</v>
      </c>
      <c r="AY29" s="591">
        <v>0</v>
      </c>
      <c r="AZ29" s="806">
        <f t="shared" si="1"/>
        <v>38</v>
      </c>
      <c r="BA29" s="175"/>
    </row>
    <row r="30" spans="1:53" s="32" customFormat="1" ht="24" customHeight="1">
      <c r="A30" s="290" t="s">
        <v>216</v>
      </c>
      <c r="B30" s="824">
        <v>65</v>
      </c>
      <c r="C30" s="825">
        <v>0</v>
      </c>
      <c r="D30" s="825">
        <v>0</v>
      </c>
      <c r="E30" s="825">
        <v>52</v>
      </c>
      <c r="F30" s="825">
        <v>5</v>
      </c>
      <c r="G30" s="825">
        <v>1</v>
      </c>
      <c r="H30" s="825">
        <v>9</v>
      </c>
      <c r="I30" s="825">
        <v>3</v>
      </c>
      <c r="J30" s="825">
        <v>2</v>
      </c>
      <c r="K30" s="825">
        <v>36</v>
      </c>
      <c r="L30" s="825">
        <v>1</v>
      </c>
      <c r="M30" s="825">
        <v>18</v>
      </c>
      <c r="N30" s="825">
        <v>0</v>
      </c>
      <c r="O30" s="825">
        <v>3</v>
      </c>
      <c r="P30" s="825">
        <v>7</v>
      </c>
      <c r="Q30" s="825">
        <v>16</v>
      </c>
      <c r="R30" s="825">
        <v>0</v>
      </c>
      <c r="S30" s="825">
        <v>0</v>
      </c>
      <c r="T30" s="825">
        <v>3</v>
      </c>
      <c r="U30" s="825">
        <v>0</v>
      </c>
      <c r="V30" s="825">
        <v>25</v>
      </c>
      <c r="W30" s="825">
        <v>38</v>
      </c>
      <c r="X30" s="825">
        <v>8</v>
      </c>
      <c r="Y30" s="825">
        <v>1</v>
      </c>
      <c r="Z30" s="564"/>
      <c r="AA30" s="825">
        <v>7</v>
      </c>
      <c r="AB30" s="825">
        <v>12</v>
      </c>
      <c r="AC30" s="825">
        <v>9</v>
      </c>
      <c r="AD30" s="825">
        <v>4</v>
      </c>
      <c r="AE30" s="825">
        <v>30</v>
      </c>
      <c r="AF30" s="825">
        <v>1</v>
      </c>
      <c r="AG30" s="825">
        <v>0</v>
      </c>
      <c r="AH30" s="825">
        <v>0</v>
      </c>
      <c r="AI30" s="825">
        <v>5</v>
      </c>
      <c r="AJ30" s="825">
        <v>21</v>
      </c>
      <c r="AK30" s="825">
        <v>4</v>
      </c>
      <c r="AL30" s="825">
        <v>53</v>
      </c>
      <c r="AM30" s="825">
        <v>19</v>
      </c>
      <c r="AN30" s="825">
        <v>26</v>
      </c>
      <c r="AO30" s="825">
        <v>27</v>
      </c>
      <c r="AP30" s="826">
        <v>11</v>
      </c>
      <c r="AQ30" s="814">
        <f t="shared" si="0"/>
        <v>522</v>
      </c>
      <c r="AR30" s="618">
        <v>0</v>
      </c>
      <c r="AS30" s="618">
        <v>3</v>
      </c>
      <c r="AT30" s="618">
        <v>67</v>
      </c>
      <c r="AU30" s="619">
        <v>26</v>
      </c>
      <c r="AV30" s="618">
        <v>4</v>
      </c>
      <c r="AW30" s="612">
        <v>38</v>
      </c>
      <c r="AX30" s="612">
        <v>3</v>
      </c>
      <c r="AY30" s="591">
        <v>0</v>
      </c>
      <c r="AZ30" s="806">
        <f t="shared" si="1"/>
        <v>663</v>
      </c>
      <c r="BA30" s="175"/>
    </row>
    <row r="31" spans="1:53" s="32" customFormat="1" ht="24" customHeight="1">
      <c r="A31" s="290" t="s">
        <v>217</v>
      </c>
      <c r="B31" s="615">
        <v>30</v>
      </c>
      <c r="C31" s="590">
        <v>0</v>
      </c>
      <c r="D31" s="590">
        <v>0</v>
      </c>
      <c r="E31" s="589">
        <v>35</v>
      </c>
      <c r="F31" s="590">
        <v>0</v>
      </c>
      <c r="G31" s="589">
        <v>3</v>
      </c>
      <c r="H31" s="589">
        <v>5</v>
      </c>
      <c r="I31" s="590">
        <v>0</v>
      </c>
      <c r="J31" s="589">
        <v>3</v>
      </c>
      <c r="K31" s="589">
        <v>3</v>
      </c>
      <c r="L31" s="589">
        <v>1</v>
      </c>
      <c r="M31" s="589">
        <v>21</v>
      </c>
      <c r="N31" s="590">
        <v>0</v>
      </c>
      <c r="O31" s="589">
        <v>2</v>
      </c>
      <c r="P31" s="589">
        <v>4</v>
      </c>
      <c r="Q31" s="589">
        <v>5</v>
      </c>
      <c r="R31" s="590">
        <v>0</v>
      </c>
      <c r="S31" s="589">
        <v>1</v>
      </c>
      <c r="T31" s="590">
        <v>0</v>
      </c>
      <c r="U31" s="590">
        <v>0</v>
      </c>
      <c r="V31" s="589">
        <v>3</v>
      </c>
      <c r="W31" s="589">
        <v>15</v>
      </c>
      <c r="X31" s="589">
        <v>5</v>
      </c>
      <c r="Y31" s="590">
        <v>0</v>
      </c>
      <c r="Z31" s="589">
        <v>4</v>
      </c>
      <c r="AA31" s="564"/>
      <c r="AB31" s="589">
        <v>7</v>
      </c>
      <c r="AC31" s="589">
        <v>4</v>
      </c>
      <c r="AD31" s="590">
        <v>0</v>
      </c>
      <c r="AE31" s="589">
        <v>2</v>
      </c>
      <c r="AF31" s="590">
        <v>0</v>
      </c>
      <c r="AG31" s="589">
        <v>23</v>
      </c>
      <c r="AH31" s="590">
        <v>0</v>
      </c>
      <c r="AI31" s="589">
        <v>8</v>
      </c>
      <c r="AJ31" s="589">
        <v>5</v>
      </c>
      <c r="AK31" s="590">
        <v>0</v>
      </c>
      <c r="AL31" s="589">
        <v>4</v>
      </c>
      <c r="AM31" s="589">
        <v>1</v>
      </c>
      <c r="AN31" s="590">
        <v>0</v>
      </c>
      <c r="AO31" s="589">
        <v>6</v>
      </c>
      <c r="AP31" s="591">
        <v>3</v>
      </c>
      <c r="AQ31" s="814">
        <f t="shared" si="0"/>
        <v>203</v>
      </c>
      <c r="AR31" s="618">
        <v>0</v>
      </c>
      <c r="AS31" s="618">
        <v>0</v>
      </c>
      <c r="AT31" s="589">
        <v>38</v>
      </c>
      <c r="AU31" s="617">
        <v>28</v>
      </c>
      <c r="AV31" s="589">
        <v>5</v>
      </c>
      <c r="AW31" s="603">
        <v>40</v>
      </c>
      <c r="AX31" s="603">
        <v>1</v>
      </c>
      <c r="AY31" s="591">
        <v>0</v>
      </c>
      <c r="AZ31" s="806">
        <f t="shared" si="1"/>
        <v>315</v>
      </c>
      <c r="BA31" s="175"/>
    </row>
    <row r="32" spans="1:53" s="32" customFormat="1" ht="24" customHeight="1">
      <c r="A32" s="290" t="s">
        <v>218</v>
      </c>
      <c r="B32" s="615">
        <v>10</v>
      </c>
      <c r="C32" s="589">
        <v>0</v>
      </c>
      <c r="D32" s="589">
        <v>0</v>
      </c>
      <c r="E32" s="589">
        <v>11</v>
      </c>
      <c r="F32" s="589">
        <v>0</v>
      </c>
      <c r="G32" s="589">
        <v>2</v>
      </c>
      <c r="H32" s="589">
        <v>3</v>
      </c>
      <c r="I32" s="589">
        <v>0</v>
      </c>
      <c r="J32" s="589">
        <v>0</v>
      </c>
      <c r="K32" s="589">
        <v>12</v>
      </c>
      <c r="L32" s="589">
        <v>1</v>
      </c>
      <c r="M32" s="589">
        <v>6</v>
      </c>
      <c r="N32" s="589">
        <v>1</v>
      </c>
      <c r="O32" s="589">
        <v>1</v>
      </c>
      <c r="P32" s="589">
        <v>1</v>
      </c>
      <c r="Q32" s="589">
        <v>3</v>
      </c>
      <c r="R32" s="589">
        <v>0</v>
      </c>
      <c r="S32" s="589">
        <v>0</v>
      </c>
      <c r="T32" s="589">
        <v>0</v>
      </c>
      <c r="U32" s="589">
        <v>0</v>
      </c>
      <c r="V32" s="589">
        <v>10</v>
      </c>
      <c r="W32" s="589">
        <v>16</v>
      </c>
      <c r="X32" s="589">
        <v>2</v>
      </c>
      <c r="Y32" s="589">
        <v>0</v>
      </c>
      <c r="Z32" s="589">
        <v>1</v>
      </c>
      <c r="AA32" s="589">
        <v>11</v>
      </c>
      <c r="AB32" s="564"/>
      <c r="AC32" s="589">
        <v>0</v>
      </c>
      <c r="AD32" s="589">
        <v>0</v>
      </c>
      <c r="AE32" s="589">
        <v>2</v>
      </c>
      <c r="AF32" s="589">
        <v>0</v>
      </c>
      <c r="AG32" s="589">
        <v>0</v>
      </c>
      <c r="AH32" s="589">
        <v>0</v>
      </c>
      <c r="AI32" s="589">
        <v>4</v>
      </c>
      <c r="AJ32" s="589">
        <v>15</v>
      </c>
      <c r="AK32" s="589">
        <v>0</v>
      </c>
      <c r="AL32" s="589">
        <v>12</v>
      </c>
      <c r="AM32" s="589">
        <v>0</v>
      </c>
      <c r="AN32" s="589">
        <v>0</v>
      </c>
      <c r="AO32" s="589">
        <v>0</v>
      </c>
      <c r="AP32" s="591">
        <v>5</v>
      </c>
      <c r="AQ32" s="814">
        <f t="shared" si="0"/>
        <v>129</v>
      </c>
      <c r="AR32" s="589">
        <v>0</v>
      </c>
      <c r="AS32" s="589">
        <v>0</v>
      </c>
      <c r="AT32" s="589">
        <v>18</v>
      </c>
      <c r="AU32" s="617">
        <v>0</v>
      </c>
      <c r="AV32" s="589">
        <v>0</v>
      </c>
      <c r="AW32" s="603">
        <v>3</v>
      </c>
      <c r="AX32" s="603">
        <v>0</v>
      </c>
      <c r="AY32" s="591">
        <v>0</v>
      </c>
      <c r="AZ32" s="806">
        <f t="shared" si="1"/>
        <v>150</v>
      </c>
      <c r="BA32" s="175"/>
    </row>
    <row r="33" spans="1:53" ht="24" customHeight="1">
      <c r="A33" s="290" t="s">
        <v>395</v>
      </c>
      <c r="B33" s="615">
        <v>19</v>
      </c>
      <c r="C33" s="589">
        <v>0</v>
      </c>
      <c r="D33" s="589">
        <v>0</v>
      </c>
      <c r="E33" s="589">
        <v>8</v>
      </c>
      <c r="F33" s="589">
        <v>1</v>
      </c>
      <c r="G33" s="589">
        <v>1</v>
      </c>
      <c r="H33" s="589">
        <v>0</v>
      </c>
      <c r="I33" s="589">
        <v>0</v>
      </c>
      <c r="J33" s="589">
        <v>0</v>
      </c>
      <c r="K33" s="589">
        <v>8</v>
      </c>
      <c r="L33" s="589">
        <v>1</v>
      </c>
      <c r="M33" s="589">
        <v>8</v>
      </c>
      <c r="N33" s="589">
        <v>1</v>
      </c>
      <c r="O33" s="589">
        <v>2</v>
      </c>
      <c r="P33" s="589">
        <v>2</v>
      </c>
      <c r="Q33" s="589">
        <v>5</v>
      </c>
      <c r="R33" s="589">
        <v>0</v>
      </c>
      <c r="S33" s="589">
        <v>0</v>
      </c>
      <c r="T33" s="589">
        <v>0</v>
      </c>
      <c r="U33" s="589">
        <v>0</v>
      </c>
      <c r="V33" s="589">
        <v>8</v>
      </c>
      <c r="W33" s="589">
        <v>11</v>
      </c>
      <c r="X33" s="589">
        <v>1</v>
      </c>
      <c r="Y33" s="589">
        <v>0</v>
      </c>
      <c r="Z33" s="589">
        <v>0</v>
      </c>
      <c r="AA33" s="589">
        <v>8</v>
      </c>
      <c r="AB33" s="589">
        <v>0</v>
      </c>
      <c r="AC33" s="564"/>
      <c r="AD33" s="589">
        <v>0</v>
      </c>
      <c r="AE33" s="589">
        <v>3</v>
      </c>
      <c r="AF33" s="589">
        <v>0</v>
      </c>
      <c r="AG33" s="589">
        <v>0</v>
      </c>
      <c r="AH33" s="589">
        <v>0</v>
      </c>
      <c r="AI33" s="589">
        <v>22</v>
      </c>
      <c r="AJ33" s="589">
        <v>0</v>
      </c>
      <c r="AK33" s="589">
        <v>1</v>
      </c>
      <c r="AL33" s="589">
        <v>5</v>
      </c>
      <c r="AM33" s="589">
        <v>2</v>
      </c>
      <c r="AN33" s="589">
        <v>0</v>
      </c>
      <c r="AO33" s="589">
        <v>0</v>
      </c>
      <c r="AP33" s="591">
        <v>5</v>
      </c>
      <c r="AQ33" s="814">
        <f t="shared" si="0"/>
        <v>122</v>
      </c>
      <c r="AR33" s="589">
        <v>0</v>
      </c>
      <c r="AS33" s="589">
        <v>0</v>
      </c>
      <c r="AT33" s="589">
        <v>16</v>
      </c>
      <c r="AU33" s="617">
        <v>5</v>
      </c>
      <c r="AV33" s="589">
        <v>1</v>
      </c>
      <c r="AW33" s="603">
        <v>1</v>
      </c>
      <c r="AX33" s="603">
        <v>0</v>
      </c>
      <c r="AY33" s="591">
        <v>4</v>
      </c>
      <c r="AZ33" s="806">
        <f t="shared" si="1"/>
        <v>149</v>
      </c>
      <c r="BA33" s="175"/>
    </row>
    <row r="34" spans="1:53" s="32" customFormat="1" ht="24" customHeight="1">
      <c r="A34" s="290" t="s">
        <v>219</v>
      </c>
      <c r="B34" s="615">
        <v>42</v>
      </c>
      <c r="C34" s="590">
        <v>0</v>
      </c>
      <c r="D34" s="590">
        <v>0</v>
      </c>
      <c r="E34" s="589">
        <v>54</v>
      </c>
      <c r="F34" s="589">
        <v>1</v>
      </c>
      <c r="G34" s="590">
        <v>0</v>
      </c>
      <c r="H34" s="589">
        <v>1</v>
      </c>
      <c r="I34" s="590">
        <v>0</v>
      </c>
      <c r="J34" s="590">
        <v>0</v>
      </c>
      <c r="K34" s="589">
        <v>4</v>
      </c>
      <c r="L34" s="590">
        <v>0</v>
      </c>
      <c r="M34" s="589">
        <v>29</v>
      </c>
      <c r="N34" s="590">
        <v>0</v>
      </c>
      <c r="O34" s="589">
        <v>1</v>
      </c>
      <c r="P34" s="589">
        <v>4</v>
      </c>
      <c r="Q34" s="589">
        <v>16</v>
      </c>
      <c r="R34" s="589">
        <v>1</v>
      </c>
      <c r="S34" s="590">
        <v>0</v>
      </c>
      <c r="T34" s="590">
        <v>0</v>
      </c>
      <c r="U34" s="590">
        <v>0</v>
      </c>
      <c r="V34" s="589">
        <v>3</v>
      </c>
      <c r="W34" s="589">
        <v>15</v>
      </c>
      <c r="X34" s="589">
        <v>19</v>
      </c>
      <c r="Y34" s="590">
        <v>0</v>
      </c>
      <c r="Z34" s="590">
        <v>0</v>
      </c>
      <c r="AA34" s="590">
        <v>0</v>
      </c>
      <c r="AB34" s="589">
        <v>22</v>
      </c>
      <c r="AC34" s="589">
        <v>7</v>
      </c>
      <c r="AD34" s="564"/>
      <c r="AE34" s="590">
        <v>0</v>
      </c>
      <c r="AF34" s="589">
        <v>1</v>
      </c>
      <c r="AG34" s="590">
        <v>0</v>
      </c>
      <c r="AH34" s="590">
        <v>0</v>
      </c>
      <c r="AI34" s="589">
        <v>13</v>
      </c>
      <c r="AJ34" s="589">
        <v>3</v>
      </c>
      <c r="AK34" s="589">
        <v>6</v>
      </c>
      <c r="AL34" s="589">
        <v>15</v>
      </c>
      <c r="AM34" s="589">
        <v>5</v>
      </c>
      <c r="AN34" s="589">
        <v>1</v>
      </c>
      <c r="AO34" s="589">
        <v>6</v>
      </c>
      <c r="AP34" s="591">
        <v>9</v>
      </c>
      <c r="AQ34" s="814">
        <f t="shared" si="0"/>
        <v>278</v>
      </c>
      <c r="AR34" s="618">
        <v>0</v>
      </c>
      <c r="AS34" s="618">
        <v>0</v>
      </c>
      <c r="AT34" s="589">
        <v>27</v>
      </c>
      <c r="AU34" s="617">
        <v>8</v>
      </c>
      <c r="AV34" s="589">
        <v>1</v>
      </c>
      <c r="AW34" s="603">
        <v>40</v>
      </c>
      <c r="AX34" s="603">
        <v>1</v>
      </c>
      <c r="AY34" s="591">
        <v>12</v>
      </c>
      <c r="AZ34" s="806">
        <f t="shared" si="1"/>
        <v>367</v>
      </c>
      <c r="BA34" s="175"/>
    </row>
    <row r="35" spans="1:53" s="32" customFormat="1" ht="24" customHeight="1">
      <c r="A35" s="290" t="s">
        <v>220</v>
      </c>
      <c r="B35" s="615">
        <v>12</v>
      </c>
      <c r="C35" s="589">
        <v>0</v>
      </c>
      <c r="D35" s="589">
        <v>0</v>
      </c>
      <c r="E35" s="589">
        <v>15</v>
      </c>
      <c r="F35" s="589">
        <v>2</v>
      </c>
      <c r="G35" s="589">
        <v>2</v>
      </c>
      <c r="H35" s="589">
        <v>4</v>
      </c>
      <c r="I35" s="589">
        <v>0</v>
      </c>
      <c r="J35" s="589">
        <v>0</v>
      </c>
      <c r="K35" s="589">
        <v>4</v>
      </c>
      <c r="L35" s="589">
        <v>0</v>
      </c>
      <c r="M35" s="589">
        <v>18</v>
      </c>
      <c r="N35" s="589">
        <v>1</v>
      </c>
      <c r="O35" s="589">
        <v>1</v>
      </c>
      <c r="P35" s="589">
        <v>16</v>
      </c>
      <c r="Q35" s="589">
        <v>2</v>
      </c>
      <c r="R35" s="589">
        <v>0</v>
      </c>
      <c r="S35" s="589">
        <v>1</v>
      </c>
      <c r="T35" s="589">
        <v>0</v>
      </c>
      <c r="U35" s="589">
        <v>0</v>
      </c>
      <c r="V35" s="589">
        <v>15</v>
      </c>
      <c r="W35" s="589">
        <v>18</v>
      </c>
      <c r="X35" s="589">
        <v>11</v>
      </c>
      <c r="Y35" s="589">
        <v>0</v>
      </c>
      <c r="Z35" s="589">
        <v>2</v>
      </c>
      <c r="AA35" s="589">
        <v>8</v>
      </c>
      <c r="AB35" s="589">
        <v>14</v>
      </c>
      <c r="AC35" s="589">
        <v>4</v>
      </c>
      <c r="AD35" s="590">
        <v>0</v>
      </c>
      <c r="AE35" s="564"/>
      <c r="AF35" s="589">
        <v>3</v>
      </c>
      <c r="AG35" s="589">
        <v>0</v>
      </c>
      <c r="AH35" s="589">
        <v>0</v>
      </c>
      <c r="AI35" s="589">
        <v>6</v>
      </c>
      <c r="AJ35" s="589">
        <v>2</v>
      </c>
      <c r="AK35" s="589">
        <v>0</v>
      </c>
      <c r="AL35" s="589">
        <v>5</v>
      </c>
      <c r="AM35" s="589">
        <v>3</v>
      </c>
      <c r="AN35" s="589">
        <v>0</v>
      </c>
      <c r="AO35" s="589">
        <v>6</v>
      </c>
      <c r="AP35" s="591">
        <v>3</v>
      </c>
      <c r="AQ35" s="814">
        <f t="shared" si="0"/>
        <v>178</v>
      </c>
      <c r="AR35" s="589">
        <v>0</v>
      </c>
      <c r="AS35" s="589">
        <v>0</v>
      </c>
      <c r="AT35" s="589">
        <v>16</v>
      </c>
      <c r="AU35" s="617">
        <v>32</v>
      </c>
      <c r="AV35" s="589">
        <v>3</v>
      </c>
      <c r="AW35" s="603">
        <v>21</v>
      </c>
      <c r="AX35" s="603">
        <v>3</v>
      </c>
      <c r="AY35" s="591">
        <v>0</v>
      </c>
      <c r="AZ35" s="806">
        <f t="shared" si="1"/>
        <v>253</v>
      </c>
      <c r="BA35" s="175"/>
    </row>
    <row r="36" spans="1:53" s="32" customFormat="1" ht="24" customHeight="1">
      <c r="A36" s="290" t="s">
        <v>222</v>
      </c>
      <c r="B36" s="827">
        <v>19</v>
      </c>
      <c r="C36" s="828">
        <v>0</v>
      </c>
      <c r="D36" s="828">
        <v>0</v>
      </c>
      <c r="E36" s="828">
        <v>17</v>
      </c>
      <c r="F36" s="828">
        <v>1</v>
      </c>
      <c r="G36" s="828">
        <v>1</v>
      </c>
      <c r="H36" s="828">
        <v>0</v>
      </c>
      <c r="I36" s="828">
        <v>0</v>
      </c>
      <c r="J36" s="828">
        <v>1</v>
      </c>
      <c r="K36" s="828">
        <v>9</v>
      </c>
      <c r="L36" s="828">
        <v>0</v>
      </c>
      <c r="M36" s="828">
        <v>8</v>
      </c>
      <c r="N36" s="828">
        <v>0</v>
      </c>
      <c r="O36" s="828">
        <v>2</v>
      </c>
      <c r="P36" s="828">
        <v>5</v>
      </c>
      <c r="Q36" s="828">
        <v>3</v>
      </c>
      <c r="R36" s="828">
        <v>1</v>
      </c>
      <c r="S36" s="828">
        <v>0</v>
      </c>
      <c r="T36" s="828">
        <v>0</v>
      </c>
      <c r="U36" s="828">
        <v>0</v>
      </c>
      <c r="V36" s="828">
        <v>5</v>
      </c>
      <c r="W36" s="828">
        <v>16</v>
      </c>
      <c r="X36" s="828">
        <v>0</v>
      </c>
      <c r="Y36" s="828">
        <v>0</v>
      </c>
      <c r="Z36" s="828">
        <v>2</v>
      </c>
      <c r="AA36" s="828">
        <v>1</v>
      </c>
      <c r="AB36" s="828">
        <v>11</v>
      </c>
      <c r="AC36" s="828">
        <v>4</v>
      </c>
      <c r="AD36" s="828">
        <v>2</v>
      </c>
      <c r="AE36" s="828">
        <v>0</v>
      </c>
      <c r="AF36" s="564"/>
      <c r="AG36" s="828">
        <v>0</v>
      </c>
      <c r="AH36" s="828">
        <v>0</v>
      </c>
      <c r="AI36" s="828">
        <v>15</v>
      </c>
      <c r="AJ36" s="828">
        <v>1</v>
      </c>
      <c r="AK36" s="828">
        <v>1</v>
      </c>
      <c r="AL36" s="828">
        <v>6</v>
      </c>
      <c r="AM36" s="828">
        <v>7</v>
      </c>
      <c r="AN36" s="828">
        <v>5</v>
      </c>
      <c r="AO36" s="828">
        <v>5</v>
      </c>
      <c r="AP36" s="829">
        <v>8</v>
      </c>
      <c r="AQ36" s="815">
        <f t="shared" si="0"/>
        <v>156</v>
      </c>
      <c r="AR36" s="621">
        <v>0</v>
      </c>
      <c r="AS36" s="621">
        <v>0</v>
      </c>
      <c r="AT36" s="621">
        <v>25</v>
      </c>
      <c r="AU36" s="622">
        <v>1</v>
      </c>
      <c r="AV36" s="621">
        <v>3</v>
      </c>
      <c r="AW36" s="623">
        <v>21</v>
      </c>
      <c r="AX36" s="624">
        <v>0</v>
      </c>
      <c r="AY36" s="625">
        <v>0</v>
      </c>
      <c r="AZ36" s="807">
        <f t="shared" si="1"/>
        <v>206</v>
      </c>
      <c r="BA36" s="175"/>
    </row>
    <row r="37" spans="1:53" s="32" customFormat="1" ht="24" customHeight="1">
      <c r="A37" s="290" t="s">
        <v>293</v>
      </c>
      <c r="B37" s="626">
        <v>0</v>
      </c>
      <c r="C37" s="590">
        <v>0</v>
      </c>
      <c r="D37" s="590">
        <v>0</v>
      </c>
      <c r="E37" s="590">
        <v>0</v>
      </c>
      <c r="F37" s="590">
        <v>0</v>
      </c>
      <c r="G37" s="590">
        <v>0</v>
      </c>
      <c r="H37" s="590">
        <v>0</v>
      </c>
      <c r="I37" s="590">
        <v>0</v>
      </c>
      <c r="J37" s="590">
        <v>0</v>
      </c>
      <c r="K37" s="590">
        <v>0</v>
      </c>
      <c r="L37" s="590">
        <v>0</v>
      </c>
      <c r="M37" s="590">
        <v>0</v>
      </c>
      <c r="N37" s="590">
        <v>0</v>
      </c>
      <c r="O37" s="590">
        <v>0</v>
      </c>
      <c r="P37" s="590">
        <v>0</v>
      </c>
      <c r="Q37" s="590">
        <v>0</v>
      </c>
      <c r="R37" s="590">
        <v>0</v>
      </c>
      <c r="S37" s="590">
        <v>0</v>
      </c>
      <c r="T37" s="590">
        <v>0</v>
      </c>
      <c r="U37" s="563">
        <v>0</v>
      </c>
      <c r="V37" s="590">
        <v>0</v>
      </c>
      <c r="W37" s="590">
        <v>0</v>
      </c>
      <c r="X37" s="590">
        <v>0</v>
      </c>
      <c r="Y37" s="590">
        <v>0</v>
      </c>
      <c r="Z37" s="590">
        <v>0</v>
      </c>
      <c r="AA37" s="590">
        <v>0</v>
      </c>
      <c r="AB37" s="590">
        <v>0</v>
      </c>
      <c r="AC37" s="590">
        <v>0</v>
      </c>
      <c r="AD37" s="590">
        <v>0</v>
      </c>
      <c r="AE37" s="590">
        <v>0</v>
      </c>
      <c r="AF37" s="590">
        <v>0</v>
      </c>
      <c r="AG37" s="627"/>
      <c r="AH37" s="590">
        <v>0</v>
      </c>
      <c r="AI37" s="590">
        <v>0</v>
      </c>
      <c r="AJ37" s="590">
        <v>0</v>
      </c>
      <c r="AK37" s="590">
        <v>0</v>
      </c>
      <c r="AL37" s="590">
        <v>0</v>
      </c>
      <c r="AM37" s="590">
        <v>0</v>
      </c>
      <c r="AN37" s="590">
        <v>0</v>
      </c>
      <c r="AO37" s="590">
        <v>0</v>
      </c>
      <c r="AP37" s="613">
        <v>0</v>
      </c>
      <c r="AQ37" s="815">
        <f t="shared" si="0"/>
        <v>0</v>
      </c>
      <c r="AR37" s="616">
        <v>0</v>
      </c>
      <c r="AS37" s="590">
        <v>0</v>
      </c>
      <c r="AT37" s="590">
        <v>0</v>
      </c>
      <c r="AU37" s="629">
        <v>0</v>
      </c>
      <c r="AV37" s="590">
        <v>0</v>
      </c>
      <c r="AW37" s="628">
        <v>0</v>
      </c>
      <c r="AX37" s="628">
        <v>0</v>
      </c>
      <c r="AY37" s="613">
        <v>0</v>
      </c>
      <c r="AZ37" s="807">
        <f t="shared" si="1"/>
        <v>0</v>
      </c>
      <c r="BA37" s="175"/>
    </row>
    <row r="38" spans="1:53" s="32" customFormat="1" ht="24" customHeight="1">
      <c r="A38" s="290" t="s">
        <v>224</v>
      </c>
      <c r="B38" s="626">
        <v>0</v>
      </c>
      <c r="C38" s="590">
        <v>0</v>
      </c>
      <c r="D38" s="590">
        <v>0</v>
      </c>
      <c r="E38" s="590">
        <v>0</v>
      </c>
      <c r="F38" s="590">
        <v>0</v>
      </c>
      <c r="G38" s="590">
        <v>0</v>
      </c>
      <c r="H38" s="590">
        <v>0</v>
      </c>
      <c r="I38" s="590">
        <v>0</v>
      </c>
      <c r="J38" s="590">
        <v>0</v>
      </c>
      <c r="K38" s="590">
        <v>0</v>
      </c>
      <c r="L38" s="590">
        <v>0</v>
      </c>
      <c r="M38" s="590">
        <v>0</v>
      </c>
      <c r="N38" s="590">
        <v>0</v>
      </c>
      <c r="O38" s="590">
        <v>0</v>
      </c>
      <c r="P38" s="590">
        <v>0</v>
      </c>
      <c r="Q38" s="590">
        <v>0</v>
      </c>
      <c r="R38" s="590">
        <v>0</v>
      </c>
      <c r="S38" s="590">
        <v>0</v>
      </c>
      <c r="T38" s="590">
        <v>0</v>
      </c>
      <c r="U38" s="563">
        <v>0</v>
      </c>
      <c r="V38" s="590">
        <v>0</v>
      </c>
      <c r="W38" s="590">
        <v>0</v>
      </c>
      <c r="X38" s="590">
        <v>0</v>
      </c>
      <c r="Y38" s="590">
        <v>0</v>
      </c>
      <c r="Z38" s="590">
        <v>0</v>
      </c>
      <c r="AA38" s="590">
        <v>0</v>
      </c>
      <c r="AB38" s="590">
        <v>0</v>
      </c>
      <c r="AC38" s="590">
        <v>0</v>
      </c>
      <c r="AD38" s="590">
        <v>0</v>
      </c>
      <c r="AE38" s="590">
        <v>0</v>
      </c>
      <c r="AF38" s="590">
        <v>0</v>
      </c>
      <c r="AG38" s="590">
        <v>0</v>
      </c>
      <c r="AH38" s="564"/>
      <c r="AI38" s="590">
        <v>0</v>
      </c>
      <c r="AJ38" s="590">
        <v>0</v>
      </c>
      <c r="AK38" s="590">
        <v>0</v>
      </c>
      <c r="AL38" s="590">
        <v>0</v>
      </c>
      <c r="AM38" s="590">
        <v>0</v>
      </c>
      <c r="AN38" s="590">
        <v>0</v>
      </c>
      <c r="AO38" s="590">
        <v>0</v>
      </c>
      <c r="AP38" s="613">
        <v>0</v>
      </c>
      <c r="AQ38" s="815">
        <f t="shared" si="0"/>
        <v>0</v>
      </c>
      <c r="AR38" s="616">
        <v>0</v>
      </c>
      <c r="AS38" s="590">
        <v>0</v>
      </c>
      <c r="AT38" s="590">
        <v>0</v>
      </c>
      <c r="AU38" s="590">
        <v>0</v>
      </c>
      <c r="AV38" s="590">
        <v>0</v>
      </c>
      <c r="AW38" s="590">
        <v>0</v>
      </c>
      <c r="AX38" s="590">
        <v>0</v>
      </c>
      <c r="AY38" s="613">
        <v>0</v>
      </c>
      <c r="AZ38" s="807">
        <f t="shared" si="1"/>
        <v>0</v>
      </c>
      <c r="BA38" s="175"/>
    </row>
    <row r="39" spans="1:53" ht="24" customHeight="1">
      <c r="A39" s="290" t="s">
        <v>228</v>
      </c>
      <c r="B39" s="630">
        <v>10</v>
      </c>
      <c r="C39" s="631">
        <v>0</v>
      </c>
      <c r="D39" s="631">
        <v>0</v>
      </c>
      <c r="E39" s="631">
        <v>6</v>
      </c>
      <c r="F39" s="631">
        <v>0</v>
      </c>
      <c r="G39" s="631">
        <v>0</v>
      </c>
      <c r="H39" s="631">
        <v>1</v>
      </c>
      <c r="I39" s="631">
        <v>0</v>
      </c>
      <c r="J39" s="631">
        <v>0</v>
      </c>
      <c r="K39" s="631">
        <v>10</v>
      </c>
      <c r="L39" s="631">
        <v>0</v>
      </c>
      <c r="M39" s="631">
        <v>5</v>
      </c>
      <c r="N39" s="631">
        <v>1</v>
      </c>
      <c r="O39" s="631">
        <v>21</v>
      </c>
      <c r="P39" s="631">
        <v>8</v>
      </c>
      <c r="Q39" s="631">
        <v>3</v>
      </c>
      <c r="R39" s="631">
        <v>0</v>
      </c>
      <c r="S39" s="631">
        <v>0</v>
      </c>
      <c r="T39" s="631">
        <v>0</v>
      </c>
      <c r="U39" s="631">
        <v>0</v>
      </c>
      <c r="V39" s="631">
        <v>3</v>
      </c>
      <c r="W39" s="631">
        <v>12</v>
      </c>
      <c r="X39" s="631">
        <v>2</v>
      </c>
      <c r="Y39" s="631">
        <v>0</v>
      </c>
      <c r="Z39" s="631">
        <v>3</v>
      </c>
      <c r="AA39" s="631">
        <v>30</v>
      </c>
      <c r="AB39" s="631">
        <v>5</v>
      </c>
      <c r="AC39" s="631">
        <v>10</v>
      </c>
      <c r="AD39" s="631">
        <v>1</v>
      </c>
      <c r="AE39" s="631">
        <v>1</v>
      </c>
      <c r="AF39" s="631">
        <v>2</v>
      </c>
      <c r="AG39" s="631">
        <v>0</v>
      </c>
      <c r="AH39" s="631">
        <v>0</v>
      </c>
      <c r="AI39" s="564"/>
      <c r="AJ39" s="631">
        <v>5</v>
      </c>
      <c r="AK39" s="631">
        <v>2</v>
      </c>
      <c r="AL39" s="631">
        <v>2</v>
      </c>
      <c r="AM39" s="631">
        <v>8</v>
      </c>
      <c r="AN39" s="631">
        <v>2</v>
      </c>
      <c r="AO39" s="631">
        <v>1</v>
      </c>
      <c r="AP39" s="830">
        <v>2</v>
      </c>
      <c r="AQ39" s="815">
        <f t="shared" si="0"/>
        <v>156</v>
      </c>
      <c r="AR39" s="631">
        <v>0</v>
      </c>
      <c r="AS39" s="631">
        <v>0</v>
      </c>
      <c r="AT39" s="631">
        <v>33</v>
      </c>
      <c r="AU39" s="632">
        <v>33</v>
      </c>
      <c r="AV39" s="631">
        <v>2</v>
      </c>
      <c r="AW39" s="633">
        <v>30</v>
      </c>
      <c r="AX39" s="634">
        <v>1</v>
      </c>
      <c r="AY39" s="635">
        <v>0</v>
      </c>
      <c r="AZ39" s="807">
        <f t="shared" si="1"/>
        <v>255</v>
      </c>
      <c r="BA39" s="234"/>
    </row>
    <row r="40" spans="1:53" s="32" customFormat="1" ht="24" customHeight="1">
      <c r="A40" s="290" t="s">
        <v>329</v>
      </c>
      <c r="B40" s="630">
        <v>65</v>
      </c>
      <c r="C40" s="631">
        <v>0</v>
      </c>
      <c r="D40" s="631">
        <v>0</v>
      </c>
      <c r="E40" s="631">
        <v>15</v>
      </c>
      <c r="F40" s="631">
        <v>0</v>
      </c>
      <c r="G40" s="631">
        <v>0</v>
      </c>
      <c r="H40" s="631">
        <v>6</v>
      </c>
      <c r="I40" s="631">
        <v>2</v>
      </c>
      <c r="J40" s="631">
        <v>0</v>
      </c>
      <c r="K40" s="631">
        <v>4</v>
      </c>
      <c r="L40" s="631">
        <v>0</v>
      </c>
      <c r="M40" s="631">
        <v>7</v>
      </c>
      <c r="N40" s="631">
        <v>0</v>
      </c>
      <c r="O40" s="631">
        <v>4</v>
      </c>
      <c r="P40" s="631">
        <v>4</v>
      </c>
      <c r="Q40" s="631">
        <v>2</v>
      </c>
      <c r="R40" s="631">
        <v>0</v>
      </c>
      <c r="S40" s="631">
        <v>3</v>
      </c>
      <c r="T40" s="631">
        <v>0</v>
      </c>
      <c r="U40" s="631">
        <v>0</v>
      </c>
      <c r="V40" s="631">
        <v>2</v>
      </c>
      <c r="W40" s="631">
        <v>16</v>
      </c>
      <c r="X40" s="631">
        <v>15</v>
      </c>
      <c r="Y40" s="631">
        <v>1</v>
      </c>
      <c r="Z40" s="631">
        <v>1</v>
      </c>
      <c r="AA40" s="631">
        <v>7</v>
      </c>
      <c r="AB40" s="631">
        <v>8</v>
      </c>
      <c r="AC40" s="631">
        <v>3</v>
      </c>
      <c r="AD40" s="631">
        <v>1</v>
      </c>
      <c r="AE40" s="631">
        <v>0</v>
      </c>
      <c r="AF40" s="631">
        <v>1</v>
      </c>
      <c r="AG40" s="631">
        <v>0</v>
      </c>
      <c r="AH40" s="631">
        <v>0</v>
      </c>
      <c r="AI40" s="631">
        <v>35</v>
      </c>
      <c r="AJ40" s="564"/>
      <c r="AK40" s="631">
        <v>0</v>
      </c>
      <c r="AL40" s="631">
        <v>9</v>
      </c>
      <c r="AM40" s="631">
        <v>0</v>
      </c>
      <c r="AN40" s="631">
        <v>0</v>
      </c>
      <c r="AO40" s="631">
        <v>6</v>
      </c>
      <c r="AP40" s="830">
        <v>1</v>
      </c>
      <c r="AQ40" s="814">
        <f t="shared" si="0"/>
        <v>218</v>
      </c>
      <c r="AR40" s="631">
        <v>0</v>
      </c>
      <c r="AS40" s="631">
        <v>0</v>
      </c>
      <c r="AT40" s="631">
        <v>34</v>
      </c>
      <c r="AU40" s="632">
        <v>51</v>
      </c>
      <c r="AV40" s="631">
        <v>1</v>
      </c>
      <c r="AW40" s="633">
        <v>137</v>
      </c>
      <c r="AX40" s="634">
        <v>0</v>
      </c>
      <c r="AY40" s="635">
        <v>0</v>
      </c>
      <c r="AZ40" s="807">
        <f>SUM(AQ40:AY40)</f>
        <v>441</v>
      </c>
      <c r="BA40" s="175"/>
    </row>
    <row r="41" spans="1:53" s="32" customFormat="1" ht="24" customHeight="1">
      <c r="A41" s="290" t="s">
        <v>267</v>
      </c>
      <c r="B41" s="636">
        <v>0</v>
      </c>
      <c r="C41" s="563">
        <v>0</v>
      </c>
      <c r="D41" s="563">
        <v>0</v>
      </c>
      <c r="E41" s="563">
        <v>0</v>
      </c>
      <c r="F41" s="563">
        <v>0</v>
      </c>
      <c r="G41" s="563">
        <v>0</v>
      </c>
      <c r="H41" s="563">
        <v>0</v>
      </c>
      <c r="I41" s="563">
        <v>0</v>
      </c>
      <c r="J41" s="563">
        <v>0</v>
      </c>
      <c r="K41" s="563">
        <v>0</v>
      </c>
      <c r="L41" s="563">
        <v>0</v>
      </c>
      <c r="M41" s="563">
        <v>0</v>
      </c>
      <c r="N41" s="563">
        <v>0</v>
      </c>
      <c r="O41" s="563">
        <v>0</v>
      </c>
      <c r="P41" s="563">
        <v>0</v>
      </c>
      <c r="Q41" s="563">
        <v>0</v>
      </c>
      <c r="R41" s="563">
        <v>0</v>
      </c>
      <c r="S41" s="563">
        <v>0</v>
      </c>
      <c r="T41" s="563">
        <v>0</v>
      </c>
      <c r="U41" s="563">
        <v>0</v>
      </c>
      <c r="V41" s="563">
        <v>0</v>
      </c>
      <c r="W41" s="563">
        <v>0</v>
      </c>
      <c r="X41" s="563">
        <v>0</v>
      </c>
      <c r="Y41" s="563">
        <v>0</v>
      </c>
      <c r="Z41" s="563">
        <v>0</v>
      </c>
      <c r="AA41" s="563">
        <v>0</v>
      </c>
      <c r="AB41" s="563">
        <v>0</v>
      </c>
      <c r="AC41" s="563">
        <v>0</v>
      </c>
      <c r="AD41" s="563">
        <v>0</v>
      </c>
      <c r="AE41" s="563">
        <v>0</v>
      </c>
      <c r="AF41" s="563">
        <v>0</v>
      </c>
      <c r="AG41" s="563">
        <v>0</v>
      </c>
      <c r="AH41" s="563">
        <v>0</v>
      </c>
      <c r="AI41" s="563">
        <v>0</v>
      </c>
      <c r="AJ41" s="563">
        <v>0</v>
      </c>
      <c r="AK41" s="637"/>
      <c r="AL41" s="563">
        <v>0</v>
      </c>
      <c r="AM41" s="563">
        <v>0</v>
      </c>
      <c r="AN41" s="563">
        <v>0</v>
      </c>
      <c r="AO41" s="563">
        <v>0</v>
      </c>
      <c r="AP41" s="639">
        <v>0</v>
      </c>
      <c r="AQ41" s="814">
        <f>SUM(B41:AP41)</f>
        <v>0</v>
      </c>
      <c r="AR41" s="563">
        <v>0</v>
      </c>
      <c r="AS41" s="563">
        <v>0</v>
      </c>
      <c r="AT41" s="563">
        <v>0</v>
      </c>
      <c r="AU41" s="563">
        <v>0</v>
      </c>
      <c r="AV41" s="563">
        <v>0</v>
      </c>
      <c r="AW41" s="563">
        <v>0</v>
      </c>
      <c r="AX41" s="638">
        <v>0</v>
      </c>
      <c r="AY41" s="639">
        <v>0</v>
      </c>
      <c r="AZ41" s="807">
        <f>SUM(AQ41:AY41)</f>
        <v>0</v>
      </c>
      <c r="BA41" s="175"/>
    </row>
    <row r="42" spans="1:53" s="32" customFormat="1" ht="24" customHeight="1">
      <c r="A42" s="290" t="s">
        <v>225</v>
      </c>
      <c r="B42" s="630">
        <v>24</v>
      </c>
      <c r="C42" s="631">
        <v>0</v>
      </c>
      <c r="D42" s="631">
        <v>0</v>
      </c>
      <c r="E42" s="631">
        <v>28</v>
      </c>
      <c r="F42" s="631">
        <v>2</v>
      </c>
      <c r="G42" s="631">
        <v>4</v>
      </c>
      <c r="H42" s="631">
        <v>4</v>
      </c>
      <c r="I42" s="631">
        <v>0</v>
      </c>
      <c r="J42" s="631">
        <v>0</v>
      </c>
      <c r="K42" s="631">
        <v>23</v>
      </c>
      <c r="L42" s="631">
        <v>2</v>
      </c>
      <c r="M42" s="631">
        <v>28</v>
      </c>
      <c r="N42" s="631">
        <v>0</v>
      </c>
      <c r="O42" s="631">
        <v>3</v>
      </c>
      <c r="P42" s="631">
        <v>9</v>
      </c>
      <c r="Q42" s="631">
        <v>6</v>
      </c>
      <c r="R42" s="631">
        <v>0</v>
      </c>
      <c r="S42" s="631">
        <v>7</v>
      </c>
      <c r="T42" s="631">
        <v>1</v>
      </c>
      <c r="U42" s="631">
        <v>0</v>
      </c>
      <c r="V42" s="631">
        <v>6</v>
      </c>
      <c r="W42" s="631">
        <v>22</v>
      </c>
      <c r="X42" s="631">
        <v>1</v>
      </c>
      <c r="Y42" s="631">
        <v>0</v>
      </c>
      <c r="Z42" s="631">
        <v>8</v>
      </c>
      <c r="AA42" s="631">
        <v>0</v>
      </c>
      <c r="AB42" s="631">
        <v>0</v>
      </c>
      <c r="AC42" s="631">
        <v>2</v>
      </c>
      <c r="AD42" s="631">
        <v>3</v>
      </c>
      <c r="AE42" s="631">
        <v>1</v>
      </c>
      <c r="AF42" s="631">
        <v>0</v>
      </c>
      <c r="AG42" s="631">
        <v>0</v>
      </c>
      <c r="AH42" s="631">
        <v>0</v>
      </c>
      <c r="AI42" s="631">
        <v>3</v>
      </c>
      <c r="AJ42" s="631">
        <v>6</v>
      </c>
      <c r="AK42" s="631">
        <v>3</v>
      </c>
      <c r="AL42" s="564"/>
      <c r="AM42" s="631">
        <v>9</v>
      </c>
      <c r="AN42" s="631">
        <v>10</v>
      </c>
      <c r="AO42" s="631">
        <v>16</v>
      </c>
      <c r="AP42" s="830">
        <v>18</v>
      </c>
      <c r="AQ42" s="815">
        <f t="shared" si="0"/>
        <v>249</v>
      </c>
      <c r="AR42" s="631">
        <v>0</v>
      </c>
      <c r="AS42" s="631">
        <v>0</v>
      </c>
      <c r="AT42" s="631">
        <v>33</v>
      </c>
      <c r="AU42" s="563">
        <v>0</v>
      </c>
      <c r="AV42" s="631">
        <v>1</v>
      </c>
      <c r="AW42" s="633">
        <v>1</v>
      </c>
      <c r="AX42" s="634">
        <v>0</v>
      </c>
      <c r="AY42" s="635">
        <v>96</v>
      </c>
      <c r="AZ42" s="807">
        <f t="shared" si="1"/>
        <v>380</v>
      </c>
      <c r="BA42" s="175"/>
    </row>
    <row r="43" spans="1:53" s="38" customFormat="1" ht="24" customHeight="1">
      <c r="A43" s="290" t="s">
        <v>226</v>
      </c>
      <c r="B43" s="827">
        <v>6</v>
      </c>
      <c r="C43" s="828">
        <v>0</v>
      </c>
      <c r="D43" s="828">
        <v>0</v>
      </c>
      <c r="E43" s="828">
        <v>3</v>
      </c>
      <c r="F43" s="828">
        <v>0</v>
      </c>
      <c r="G43" s="828">
        <v>0</v>
      </c>
      <c r="H43" s="828">
        <v>1</v>
      </c>
      <c r="I43" s="828">
        <v>0</v>
      </c>
      <c r="J43" s="828">
        <v>0</v>
      </c>
      <c r="K43" s="828">
        <v>6</v>
      </c>
      <c r="L43" s="828">
        <v>1</v>
      </c>
      <c r="M43" s="828">
        <v>1</v>
      </c>
      <c r="N43" s="828">
        <v>0</v>
      </c>
      <c r="O43" s="828">
        <v>0</v>
      </c>
      <c r="P43" s="828">
        <v>0</v>
      </c>
      <c r="Q43" s="828">
        <v>0</v>
      </c>
      <c r="R43" s="828">
        <v>0</v>
      </c>
      <c r="S43" s="828">
        <v>0</v>
      </c>
      <c r="T43" s="828">
        <v>0</v>
      </c>
      <c r="U43" s="828">
        <v>0</v>
      </c>
      <c r="V43" s="828">
        <v>0</v>
      </c>
      <c r="W43" s="828">
        <v>8</v>
      </c>
      <c r="X43" s="828">
        <v>1</v>
      </c>
      <c r="Y43" s="828">
        <v>0</v>
      </c>
      <c r="Z43" s="828">
        <v>2</v>
      </c>
      <c r="AA43" s="828">
        <v>2</v>
      </c>
      <c r="AB43" s="828">
        <v>3</v>
      </c>
      <c r="AC43" s="828">
        <v>1</v>
      </c>
      <c r="AD43" s="828">
        <v>0</v>
      </c>
      <c r="AE43" s="828">
        <v>0</v>
      </c>
      <c r="AF43" s="828">
        <v>4</v>
      </c>
      <c r="AG43" s="828">
        <v>0</v>
      </c>
      <c r="AH43" s="828">
        <v>0</v>
      </c>
      <c r="AI43" s="828">
        <v>2</v>
      </c>
      <c r="AJ43" s="828">
        <v>10</v>
      </c>
      <c r="AK43" s="828">
        <v>1</v>
      </c>
      <c r="AL43" s="828">
        <v>12</v>
      </c>
      <c r="AM43" s="564"/>
      <c r="AN43" s="828">
        <v>3</v>
      </c>
      <c r="AO43" s="828">
        <v>1</v>
      </c>
      <c r="AP43" s="829">
        <v>10</v>
      </c>
      <c r="AQ43" s="815">
        <f t="shared" si="0"/>
        <v>78</v>
      </c>
      <c r="AR43" s="621">
        <v>0</v>
      </c>
      <c r="AS43" s="621">
        <v>1</v>
      </c>
      <c r="AT43" s="621">
        <v>21</v>
      </c>
      <c r="AU43" s="622">
        <v>2</v>
      </c>
      <c r="AV43" s="621">
        <v>1</v>
      </c>
      <c r="AW43" s="623">
        <v>3</v>
      </c>
      <c r="AX43" s="624">
        <v>3</v>
      </c>
      <c r="AY43" s="625">
        <v>0</v>
      </c>
      <c r="AZ43" s="807">
        <f t="shared" si="1"/>
        <v>109</v>
      </c>
      <c r="BA43" s="141"/>
    </row>
    <row r="44" spans="1:53" s="32" customFormat="1" ht="24" customHeight="1">
      <c r="A44" s="290" t="s">
        <v>229</v>
      </c>
      <c r="B44" s="827">
        <v>7</v>
      </c>
      <c r="C44" s="828">
        <v>0</v>
      </c>
      <c r="D44" s="828">
        <v>0</v>
      </c>
      <c r="E44" s="828">
        <v>6</v>
      </c>
      <c r="F44" s="828">
        <v>0</v>
      </c>
      <c r="G44" s="828">
        <v>1</v>
      </c>
      <c r="H44" s="828">
        <v>0</v>
      </c>
      <c r="I44" s="828">
        <v>0</v>
      </c>
      <c r="J44" s="828">
        <v>0</v>
      </c>
      <c r="K44" s="828">
        <v>3</v>
      </c>
      <c r="L44" s="828">
        <v>0</v>
      </c>
      <c r="M44" s="828">
        <v>0</v>
      </c>
      <c r="N44" s="828">
        <v>1</v>
      </c>
      <c r="O44" s="828">
        <v>0</v>
      </c>
      <c r="P44" s="828">
        <v>0</v>
      </c>
      <c r="Q44" s="828">
        <v>4</v>
      </c>
      <c r="R44" s="828">
        <v>0</v>
      </c>
      <c r="S44" s="828">
        <v>0</v>
      </c>
      <c r="T44" s="828">
        <v>0</v>
      </c>
      <c r="U44" s="828">
        <v>0</v>
      </c>
      <c r="V44" s="828">
        <v>0</v>
      </c>
      <c r="W44" s="828">
        <v>11</v>
      </c>
      <c r="X44" s="828">
        <v>2</v>
      </c>
      <c r="Y44" s="828">
        <v>0</v>
      </c>
      <c r="Z44" s="828">
        <v>0</v>
      </c>
      <c r="AA44" s="828">
        <v>0</v>
      </c>
      <c r="AB44" s="828">
        <v>6</v>
      </c>
      <c r="AC44" s="828">
        <v>0</v>
      </c>
      <c r="AD44" s="828">
        <v>0</v>
      </c>
      <c r="AE44" s="828">
        <v>0</v>
      </c>
      <c r="AF44" s="828">
        <v>0</v>
      </c>
      <c r="AG44" s="828">
        <v>0</v>
      </c>
      <c r="AH44" s="828">
        <v>0</v>
      </c>
      <c r="AI44" s="828">
        <v>4</v>
      </c>
      <c r="AJ44" s="828">
        <v>1</v>
      </c>
      <c r="AK44" s="828">
        <v>2</v>
      </c>
      <c r="AL44" s="828">
        <v>2</v>
      </c>
      <c r="AM44" s="828">
        <v>1</v>
      </c>
      <c r="AN44" s="564"/>
      <c r="AO44" s="828">
        <v>3</v>
      </c>
      <c r="AP44" s="829">
        <v>12</v>
      </c>
      <c r="AQ44" s="815">
        <f t="shared" si="0"/>
        <v>66</v>
      </c>
      <c r="AR44" s="621">
        <v>0</v>
      </c>
      <c r="AS44" s="621">
        <v>1</v>
      </c>
      <c r="AT44" s="621">
        <v>11</v>
      </c>
      <c r="AU44" s="622">
        <v>0</v>
      </c>
      <c r="AV44" s="621">
        <v>1</v>
      </c>
      <c r="AW44" s="623">
        <v>1</v>
      </c>
      <c r="AX44" s="624">
        <v>0</v>
      </c>
      <c r="AY44" s="625">
        <v>0</v>
      </c>
      <c r="AZ44" s="807">
        <f t="shared" si="1"/>
        <v>80</v>
      </c>
      <c r="BA44" s="141"/>
    </row>
    <row r="45" spans="1:53" s="32" customFormat="1" ht="24" customHeight="1">
      <c r="A45" s="290" t="s">
        <v>266</v>
      </c>
      <c r="B45" s="827">
        <v>41</v>
      </c>
      <c r="C45" s="828">
        <v>0</v>
      </c>
      <c r="D45" s="828">
        <v>0</v>
      </c>
      <c r="E45" s="828">
        <v>25</v>
      </c>
      <c r="F45" s="828">
        <v>3</v>
      </c>
      <c r="G45" s="828">
        <v>1</v>
      </c>
      <c r="H45" s="828">
        <v>1</v>
      </c>
      <c r="I45" s="828">
        <v>1</v>
      </c>
      <c r="J45" s="828">
        <v>0</v>
      </c>
      <c r="K45" s="828">
        <v>16</v>
      </c>
      <c r="L45" s="828">
        <v>0</v>
      </c>
      <c r="M45" s="828">
        <v>10</v>
      </c>
      <c r="N45" s="828">
        <v>0</v>
      </c>
      <c r="O45" s="828">
        <v>2</v>
      </c>
      <c r="P45" s="828">
        <v>1</v>
      </c>
      <c r="Q45" s="828">
        <v>11</v>
      </c>
      <c r="R45" s="828">
        <v>0</v>
      </c>
      <c r="S45" s="828">
        <v>1</v>
      </c>
      <c r="T45" s="828">
        <v>3</v>
      </c>
      <c r="U45" s="828">
        <v>0</v>
      </c>
      <c r="V45" s="828">
        <v>4</v>
      </c>
      <c r="W45" s="828">
        <v>12</v>
      </c>
      <c r="X45" s="828">
        <v>1</v>
      </c>
      <c r="Y45" s="828">
        <v>0</v>
      </c>
      <c r="Z45" s="828">
        <v>2</v>
      </c>
      <c r="AA45" s="828">
        <v>0</v>
      </c>
      <c r="AB45" s="828">
        <v>12</v>
      </c>
      <c r="AC45" s="828">
        <v>3</v>
      </c>
      <c r="AD45" s="828">
        <v>0</v>
      </c>
      <c r="AE45" s="828">
        <v>3</v>
      </c>
      <c r="AF45" s="828">
        <v>0</v>
      </c>
      <c r="AG45" s="828">
        <v>0</v>
      </c>
      <c r="AH45" s="828">
        <v>0</v>
      </c>
      <c r="AI45" s="828">
        <v>10</v>
      </c>
      <c r="AJ45" s="828">
        <v>11</v>
      </c>
      <c r="AK45" s="828">
        <v>2</v>
      </c>
      <c r="AL45" s="828">
        <v>18</v>
      </c>
      <c r="AM45" s="828">
        <v>18</v>
      </c>
      <c r="AN45" s="828">
        <v>3</v>
      </c>
      <c r="AO45" s="831"/>
      <c r="AP45" s="829">
        <v>23</v>
      </c>
      <c r="AQ45" s="815">
        <f t="shared" si="0"/>
        <v>238</v>
      </c>
      <c r="AR45" s="621">
        <v>0</v>
      </c>
      <c r="AS45" s="621">
        <v>1</v>
      </c>
      <c r="AT45" s="621">
        <v>33</v>
      </c>
      <c r="AU45" s="622">
        <v>3</v>
      </c>
      <c r="AV45" s="621">
        <v>2</v>
      </c>
      <c r="AW45" s="623">
        <v>2</v>
      </c>
      <c r="AX45" s="624">
        <v>0</v>
      </c>
      <c r="AY45" s="625">
        <v>0</v>
      </c>
      <c r="AZ45" s="807">
        <f t="shared" si="1"/>
        <v>279</v>
      </c>
      <c r="BA45" s="175"/>
    </row>
    <row r="46" spans="1:53" s="32" customFormat="1" ht="24" customHeight="1">
      <c r="A46" s="290" t="s">
        <v>230</v>
      </c>
      <c r="B46" s="827">
        <v>36</v>
      </c>
      <c r="C46" s="828">
        <v>0</v>
      </c>
      <c r="D46" s="828">
        <v>0</v>
      </c>
      <c r="E46" s="828">
        <v>23</v>
      </c>
      <c r="F46" s="828">
        <v>0</v>
      </c>
      <c r="G46" s="828">
        <v>1</v>
      </c>
      <c r="H46" s="828">
        <v>1</v>
      </c>
      <c r="I46" s="828">
        <v>0</v>
      </c>
      <c r="J46" s="828">
        <v>0</v>
      </c>
      <c r="K46" s="828">
        <v>14</v>
      </c>
      <c r="L46" s="828">
        <v>1</v>
      </c>
      <c r="M46" s="828">
        <v>6</v>
      </c>
      <c r="N46" s="828">
        <v>0</v>
      </c>
      <c r="O46" s="828">
        <v>3</v>
      </c>
      <c r="P46" s="828">
        <v>0</v>
      </c>
      <c r="Q46" s="828">
        <v>3</v>
      </c>
      <c r="R46" s="828">
        <v>0</v>
      </c>
      <c r="S46" s="828">
        <v>0</v>
      </c>
      <c r="T46" s="828">
        <v>2</v>
      </c>
      <c r="U46" s="828">
        <v>0</v>
      </c>
      <c r="V46" s="828">
        <v>10</v>
      </c>
      <c r="W46" s="828">
        <v>16</v>
      </c>
      <c r="X46" s="828">
        <v>2</v>
      </c>
      <c r="Y46" s="828">
        <v>0</v>
      </c>
      <c r="Z46" s="828">
        <v>2</v>
      </c>
      <c r="AA46" s="828">
        <v>2</v>
      </c>
      <c r="AB46" s="828">
        <v>14</v>
      </c>
      <c r="AC46" s="828">
        <v>1</v>
      </c>
      <c r="AD46" s="828">
        <v>0</v>
      </c>
      <c r="AE46" s="828">
        <v>3</v>
      </c>
      <c r="AF46" s="828">
        <v>0</v>
      </c>
      <c r="AG46" s="828">
        <v>0</v>
      </c>
      <c r="AH46" s="828">
        <v>0</v>
      </c>
      <c r="AI46" s="828">
        <v>14</v>
      </c>
      <c r="AJ46" s="828">
        <v>7</v>
      </c>
      <c r="AK46" s="828">
        <v>9</v>
      </c>
      <c r="AL46" s="828">
        <v>9</v>
      </c>
      <c r="AM46" s="828">
        <v>0</v>
      </c>
      <c r="AN46" s="828">
        <v>1</v>
      </c>
      <c r="AO46" s="828">
        <v>6</v>
      </c>
      <c r="AP46" s="832"/>
      <c r="AQ46" s="815">
        <f t="shared" si="0"/>
        <v>186</v>
      </c>
      <c r="AR46" s="621"/>
      <c r="AS46" s="621">
        <v>3</v>
      </c>
      <c r="AT46" s="621">
        <v>35</v>
      </c>
      <c r="AU46" s="622">
        <v>3</v>
      </c>
      <c r="AV46" s="621">
        <v>5</v>
      </c>
      <c r="AW46" s="623">
        <v>20</v>
      </c>
      <c r="AX46" s="624">
        <v>3</v>
      </c>
      <c r="AY46" s="625">
        <v>0</v>
      </c>
      <c r="AZ46" s="807">
        <f t="shared" si="1"/>
        <v>255</v>
      </c>
      <c r="BA46" s="175"/>
    </row>
    <row r="47" spans="1:53" s="32" customFormat="1" ht="24" customHeight="1">
      <c r="A47" s="441" t="s">
        <v>183</v>
      </c>
      <c r="B47" s="626">
        <v>0</v>
      </c>
      <c r="C47" s="590">
        <v>0</v>
      </c>
      <c r="D47" s="590">
        <v>0</v>
      </c>
      <c r="E47" s="590">
        <v>0</v>
      </c>
      <c r="F47" s="590">
        <v>0</v>
      </c>
      <c r="G47" s="590">
        <v>0</v>
      </c>
      <c r="H47" s="590">
        <v>0</v>
      </c>
      <c r="I47" s="590">
        <v>0</v>
      </c>
      <c r="J47" s="590">
        <v>0</v>
      </c>
      <c r="K47" s="590">
        <v>0</v>
      </c>
      <c r="L47" s="590">
        <v>0</v>
      </c>
      <c r="M47" s="590">
        <v>0</v>
      </c>
      <c r="N47" s="590">
        <v>0</v>
      </c>
      <c r="O47" s="590">
        <v>0</v>
      </c>
      <c r="P47" s="590">
        <v>0</v>
      </c>
      <c r="Q47" s="590">
        <v>0</v>
      </c>
      <c r="R47" s="590">
        <v>0</v>
      </c>
      <c r="S47" s="590">
        <v>0</v>
      </c>
      <c r="T47" s="590">
        <v>0</v>
      </c>
      <c r="U47" s="563">
        <v>0</v>
      </c>
      <c r="V47" s="590">
        <v>0</v>
      </c>
      <c r="W47" s="590">
        <v>0</v>
      </c>
      <c r="X47" s="590">
        <v>0</v>
      </c>
      <c r="Y47" s="590">
        <v>0</v>
      </c>
      <c r="Z47" s="590">
        <v>0</v>
      </c>
      <c r="AA47" s="590">
        <v>0</v>
      </c>
      <c r="AB47" s="590">
        <v>0</v>
      </c>
      <c r="AC47" s="590">
        <v>0</v>
      </c>
      <c r="AD47" s="590">
        <v>0</v>
      </c>
      <c r="AE47" s="590">
        <v>0</v>
      </c>
      <c r="AF47" s="590">
        <v>0</v>
      </c>
      <c r="AG47" s="590">
        <v>0</v>
      </c>
      <c r="AH47" s="590">
        <v>0</v>
      </c>
      <c r="AI47" s="590">
        <v>0</v>
      </c>
      <c r="AJ47" s="590">
        <v>0</v>
      </c>
      <c r="AK47" s="590">
        <v>0</v>
      </c>
      <c r="AL47" s="590">
        <v>0</v>
      </c>
      <c r="AM47" s="590">
        <v>0</v>
      </c>
      <c r="AN47" s="590">
        <v>0</v>
      </c>
      <c r="AO47" s="590">
        <v>0</v>
      </c>
      <c r="AP47" s="613">
        <v>0</v>
      </c>
      <c r="AQ47" s="815">
        <f t="shared" si="0"/>
        <v>0</v>
      </c>
      <c r="AR47" s="566"/>
      <c r="AS47" s="590">
        <v>0</v>
      </c>
      <c r="AT47" s="590">
        <v>0</v>
      </c>
      <c r="AU47" s="590">
        <v>0</v>
      </c>
      <c r="AV47" s="590">
        <v>0</v>
      </c>
      <c r="AW47" s="590">
        <v>0</v>
      </c>
      <c r="AX47" s="590">
        <v>0</v>
      </c>
      <c r="AY47" s="613">
        <v>0</v>
      </c>
      <c r="AZ47" s="807">
        <f t="shared" si="1"/>
        <v>0</v>
      </c>
      <c r="BA47" s="177"/>
    </row>
    <row r="48" spans="1:53" s="32" customFormat="1" ht="24" customHeight="1">
      <c r="A48" s="441" t="s">
        <v>206</v>
      </c>
      <c r="B48" s="636">
        <v>0</v>
      </c>
      <c r="C48" s="563">
        <v>0</v>
      </c>
      <c r="D48" s="563">
        <v>0</v>
      </c>
      <c r="E48" s="563">
        <v>0</v>
      </c>
      <c r="F48" s="563">
        <v>0</v>
      </c>
      <c r="G48" s="563">
        <v>0</v>
      </c>
      <c r="H48" s="563">
        <v>0</v>
      </c>
      <c r="I48" s="563">
        <v>0</v>
      </c>
      <c r="J48" s="563">
        <v>0</v>
      </c>
      <c r="K48" s="563">
        <v>0</v>
      </c>
      <c r="L48" s="563">
        <v>0</v>
      </c>
      <c r="M48" s="563">
        <v>0</v>
      </c>
      <c r="N48" s="563">
        <v>0</v>
      </c>
      <c r="O48" s="563">
        <v>0</v>
      </c>
      <c r="P48" s="563">
        <v>0</v>
      </c>
      <c r="Q48" s="563">
        <v>0</v>
      </c>
      <c r="R48" s="563">
        <v>0</v>
      </c>
      <c r="S48" s="563">
        <v>0</v>
      </c>
      <c r="T48" s="563">
        <v>0</v>
      </c>
      <c r="U48" s="563">
        <v>0</v>
      </c>
      <c r="V48" s="563">
        <v>0</v>
      </c>
      <c r="W48" s="563">
        <v>0</v>
      </c>
      <c r="X48" s="563">
        <v>0</v>
      </c>
      <c r="Y48" s="563">
        <v>0</v>
      </c>
      <c r="Z48" s="563">
        <v>0</v>
      </c>
      <c r="AA48" s="563">
        <v>0</v>
      </c>
      <c r="AB48" s="563">
        <v>0</v>
      </c>
      <c r="AC48" s="563">
        <v>0</v>
      </c>
      <c r="AD48" s="563">
        <v>0</v>
      </c>
      <c r="AE48" s="563">
        <v>0</v>
      </c>
      <c r="AF48" s="563">
        <v>0</v>
      </c>
      <c r="AG48" s="563">
        <v>0</v>
      </c>
      <c r="AH48" s="563">
        <v>0</v>
      </c>
      <c r="AI48" s="563">
        <v>0</v>
      </c>
      <c r="AJ48" s="563">
        <v>0</v>
      </c>
      <c r="AK48" s="563">
        <v>0</v>
      </c>
      <c r="AL48" s="563">
        <v>0</v>
      </c>
      <c r="AM48" s="563">
        <v>0</v>
      </c>
      <c r="AN48" s="563">
        <v>0</v>
      </c>
      <c r="AO48" s="563">
        <v>0</v>
      </c>
      <c r="AP48" s="639">
        <v>0</v>
      </c>
      <c r="AQ48" s="814">
        <f t="shared" si="0"/>
        <v>0</v>
      </c>
      <c r="AR48" s="616">
        <v>0</v>
      </c>
      <c r="AS48" s="637"/>
      <c r="AT48" s="590">
        <v>0</v>
      </c>
      <c r="AU48" s="619">
        <v>54</v>
      </c>
      <c r="AV48" s="590">
        <v>0</v>
      </c>
      <c r="AW48" s="590">
        <v>0</v>
      </c>
      <c r="AX48" s="612">
        <v>10141</v>
      </c>
      <c r="AY48" s="613">
        <v>0</v>
      </c>
      <c r="AZ48" s="807">
        <f t="shared" si="1"/>
        <v>10195</v>
      </c>
      <c r="BA48" s="175"/>
    </row>
    <row r="49" spans="1:53" s="32" customFormat="1" ht="24" customHeight="1" thickBot="1">
      <c r="A49" s="557" t="s">
        <v>184</v>
      </c>
      <c r="B49" s="593">
        <v>224</v>
      </c>
      <c r="C49" s="833">
        <v>0</v>
      </c>
      <c r="D49" s="833">
        <v>0</v>
      </c>
      <c r="E49" s="592">
        <v>287</v>
      </c>
      <c r="F49" s="592">
        <v>19</v>
      </c>
      <c r="G49" s="592">
        <v>41</v>
      </c>
      <c r="H49" s="592">
        <v>32</v>
      </c>
      <c r="I49" s="592">
        <v>27</v>
      </c>
      <c r="J49" s="592">
        <v>14</v>
      </c>
      <c r="K49" s="592">
        <v>224</v>
      </c>
      <c r="L49" s="592">
        <v>15</v>
      </c>
      <c r="M49" s="592">
        <v>249</v>
      </c>
      <c r="N49" s="592">
        <v>58</v>
      </c>
      <c r="O49" s="592">
        <v>26</v>
      </c>
      <c r="P49" s="592">
        <v>81</v>
      </c>
      <c r="Q49" s="592">
        <v>114</v>
      </c>
      <c r="R49" s="592">
        <v>12</v>
      </c>
      <c r="S49" s="592">
        <v>38</v>
      </c>
      <c r="T49" s="592">
        <v>33</v>
      </c>
      <c r="U49" s="592">
        <v>0</v>
      </c>
      <c r="V49" s="592">
        <v>101</v>
      </c>
      <c r="W49" s="592">
        <v>361</v>
      </c>
      <c r="X49" s="592">
        <v>114</v>
      </c>
      <c r="Y49" s="592">
        <v>12</v>
      </c>
      <c r="Z49" s="592">
        <v>94</v>
      </c>
      <c r="AA49" s="592">
        <v>126</v>
      </c>
      <c r="AB49" s="592">
        <v>232</v>
      </c>
      <c r="AC49" s="592">
        <v>193</v>
      </c>
      <c r="AD49" s="592">
        <v>25</v>
      </c>
      <c r="AE49" s="592">
        <v>37</v>
      </c>
      <c r="AF49" s="592">
        <v>76</v>
      </c>
      <c r="AG49" s="592">
        <v>77</v>
      </c>
      <c r="AH49" s="592">
        <v>7</v>
      </c>
      <c r="AI49" s="592">
        <v>454</v>
      </c>
      <c r="AJ49" s="592">
        <v>75</v>
      </c>
      <c r="AK49" s="592">
        <v>189</v>
      </c>
      <c r="AL49" s="592">
        <v>153</v>
      </c>
      <c r="AM49" s="592">
        <v>44</v>
      </c>
      <c r="AN49" s="592">
        <v>44</v>
      </c>
      <c r="AO49" s="592">
        <v>112</v>
      </c>
      <c r="AP49" s="596">
        <v>110</v>
      </c>
      <c r="AQ49" s="816">
        <f t="shared" si="0"/>
        <v>4130</v>
      </c>
      <c r="AR49" s="592">
        <v>2</v>
      </c>
      <c r="AS49" s="592">
        <v>92</v>
      </c>
      <c r="AT49" s="614"/>
      <c r="AU49" s="594">
        <v>425</v>
      </c>
      <c r="AV49" s="592">
        <v>463</v>
      </c>
      <c r="AW49" s="595">
        <v>2909</v>
      </c>
      <c r="AX49" s="595">
        <v>450</v>
      </c>
      <c r="AY49" s="596">
        <v>3125</v>
      </c>
      <c r="AZ49" s="809">
        <f t="shared" si="1"/>
        <v>11596</v>
      </c>
      <c r="BA49" s="180"/>
    </row>
    <row r="50" spans="1:53" ht="24" customHeight="1" thickBot="1">
      <c r="A50" s="179" t="s">
        <v>11</v>
      </c>
      <c r="B50" s="567">
        <f>SUM(B6:B49)</f>
        <v>1399</v>
      </c>
      <c r="C50" s="568">
        <f>SUM(C6:C49)</f>
        <v>7</v>
      </c>
      <c r="D50" s="568">
        <f>SUM(D6:D49)</f>
        <v>15</v>
      </c>
      <c r="E50" s="568">
        <f t="shared" ref="E50:AX50" si="2">SUM(E6:E49)</f>
        <v>1218</v>
      </c>
      <c r="F50" s="568">
        <f t="shared" si="2"/>
        <v>99</v>
      </c>
      <c r="G50" s="568">
        <f t="shared" si="2"/>
        <v>107</v>
      </c>
      <c r="H50" s="568">
        <f t="shared" si="2"/>
        <v>174</v>
      </c>
      <c r="I50" s="568">
        <f t="shared" si="2"/>
        <v>65</v>
      </c>
      <c r="J50" s="568">
        <f>SUM(J6:J49)</f>
        <v>42</v>
      </c>
      <c r="K50" s="568">
        <f t="shared" si="2"/>
        <v>753</v>
      </c>
      <c r="L50" s="568">
        <f t="shared" si="2"/>
        <v>41</v>
      </c>
      <c r="M50" s="568">
        <f t="shared" si="2"/>
        <v>760</v>
      </c>
      <c r="N50" s="568">
        <f t="shared" si="2"/>
        <v>101</v>
      </c>
      <c r="O50" s="568">
        <f t="shared" si="2"/>
        <v>123</v>
      </c>
      <c r="P50" s="568">
        <f t="shared" si="2"/>
        <v>246</v>
      </c>
      <c r="Q50" s="568">
        <f t="shared" si="2"/>
        <v>345</v>
      </c>
      <c r="R50" s="568">
        <f t="shared" si="2"/>
        <v>28</v>
      </c>
      <c r="S50" s="568">
        <f t="shared" si="2"/>
        <v>92</v>
      </c>
      <c r="T50" s="568">
        <f t="shared" si="2"/>
        <v>70</v>
      </c>
      <c r="U50" s="568">
        <f>SUM(U6:U49)</f>
        <v>0</v>
      </c>
      <c r="V50" s="568">
        <f t="shared" si="2"/>
        <v>445</v>
      </c>
      <c r="W50" s="568">
        <f t="shared" si="2"/>
        <v>999</v>
      </c>
      <c r="X50" s="568">
        <f t="shared" si="2"/>
        <v>346</v>
      </c>
      <c r="Y50" s="568">
        <f t="shared" si="2"/>
        <v>36</v>
      </c>
      <c r="Z50" s="568">
        <f t="shared" si="2"/>
        <v>281</v>
      </c>
      <c r="AA50" s="568">
        <f t="shared" si="2"/>
        <v>343</v>
      </c>
      <c r="AB50" s="568">
        <f t="shared" si="2"/>
        <v>618</v>
      </c>
      <c r="AC50" s="568">
        <f t="shared" si="2"/>
        <v>415</v>
      </c>
      <c r="AD50" s="568">
        <f t="shared" si="2"/>
        <v>84</v>
      </c>
      <c r="AE50" s="568">
        <f t="shared" si="2"/>
        <v>135</v>
      </c>
      <c r="AF50" s="568">
        <f t="shared" si="2"/>
        <v>178</v>
      </c>
      <c r="AG50" s="568">
        <f>SUM(AG6:AG49)</f>
        <v>104</v>
      </c>
      <c r="AH50" s="568">
        <f t="shared" si="2"/>
        <v>7</v>
      </c>
      <c r="AI50" s="568">
        <f t="shared" si="2"/>
        <v>765</v>
      </c>
      <c r="AJ50" s="568">
        <f t="shared" si="2"/>
        <v>281</v>
      </c>
      <c r="AK50" s="568">
        <f t="shared" si="2"/>
        <v>262</v>
      </c>
      <c r="AL50" s="568">
        <f t="shared" si="2"/>
        <v>578</v>
      </c>
      <c r="AM50" s="568">
        <f t="shared" si="2"/>
        <v>175</v>
      </c>
      <c r="AN50" s="568">
        <f t="shared" si="2"/>
        <v>310</v>
      </c>
      <c r="AO50" s="568">
        <f t="shared" si="2"/>
        <v>329</v>
      </c>
      <c r="AP50" s="571">
        <f t="shared" si="2"/>
        <v>421</v>
      </c>
      <c r="AQ50" s="817">
        <f>SUM(AQ6:AQ49)</f>
        <v>12797</v>
      </c>
      <c r="AR50" s="568">
        <f t="shared" si="2"/>
        <v>2</v>
      </c>
      <c r="AS50" s="568">
        <f t="shared" si="2"/>
        <v>148</v>
      </c>
      <c r="AT50" s="568">
        <f t="shared" si="2"/>
        <v>1633</v>
      </c>
      <c r="AU50" s="569">
        <f t="shared" si="2"/>
        <v>873</v>
      </c>
      <c r="AV50" s="568">
        <f t="shared" si="2"/>
        <v>647</v>
      </c>
      <c r="AW50" s="570">
        <f t="shared" si="2"/>
        <v>4407</v>
      </c>
      <c r="AX50" s="570">
        <f t="shared" si="2"/>
        <v>10771</v>
      </c>
      <c r="AY50" s="571">
        <f>SUM(AY6:AY49)</f>
        <v>7473</v>
      </c>
      <c r="AZ50" s="810">
        <f>SUM(AZ6:AZ49)</f>
        <v>38748</v>
      </c>
      <c r="BA50" s="178"/>
    </row>
    <row r="52" spans="1:53">
      <c r="AY52" s="140"/>
    </row>
  </sheetData>
  <mergeCells count="52"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V3:V5"/>
    <mergeCell ref="W3:W5"/>
    <mergeCell ref="X3:X5"/>
    <mergeCell ref="Y3:Y5"/>
    <mergeCell ref="Z3:Z5"/>
    <mergeCell ref="U3:U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Y3:AY5"/>
    <mergeCell ref="AZ3:AZ5"/>
    <mergeCell ref="BA3:BA5"/>
    <mergeCell ref="AS3:AS5"/>
    <mergeCell ref="AT3:AT5"/>
    <mergeCell ref="AU3:AU5"/>
    <mergeCell ref="AV3:AV5"/>
    <mergeCell ref="AW3:AW5"/>
    <mergeCell ref="AX3:AX5"/>
  </mergeCells>
  <phoneticPr fontId="2"/>
  <pageMargins left="0.98425196850393704" right="0.98425196850393704" top="0.78740157480314965" bottom="0.78740157480314965" header="0.51181102362204722" footer="0.51181102362204722"/>
  <pageSetup paperSize="9" scale="61" firstPageNumber="56" fitToWidth="2" orientation="portrait" useFirstPageNumber="1" r:id="rId1"/>
  <headerFooter alignWithMargins="0">
    <oddFooter>&amp;C&amp;"ＭＳ 明朝,標準"&amp;20&amp;P</oddFooter>
  </headerFooter>
  <colBreaks count="1" manualBreakCount="1">
    <brk id="3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N59"/>
  <sheetViews>
    <sheetView view="pageBreakPreview" zoomScale="85" zoomScaleNormal="75" zoomScaleSheetLayoutView="85" workbookViewId="0">
      <selection activeCell="Q3" sqref="Q3"/>
    </sheetView>
  </sheetViews>
  <sheetFormatPr defaultRowHeight="13.5"/>
  <cols>
    <col min="1" max="1" width="2.5" style="41" customWidth="1"/>
    <col min="2" max="2" width="8.375" style="56" customWidth="1"/>
    <col min="3" max="3" width="14.625" style="41" customWidth="1"/>
    <col min="4" max="8" width="11.625" style="41" customWidth="1"/>
    <col min="9" max="9" width="10.125" style="41" customWidth="1"/>
    <col min="10" max="10" width="9.625" style="41" customWidth="1"/>
    <col min="11" max="11" width="10.75" style="41" customWidth="1"/>
    <col min="12" max="14" width="11.625" style="41" customWidth="1"/>
    <col min="15" max="16" width="10.125" style="41" customWidth="1"/>
    <col min="17" max="17" width="11.625" style="41" bestFit="1" customWidth="1"/>
    <col min="18" max="18" width="55.625" style="41" customWidth="1"/>
    <col min="19" max="19" width="0.5" style="41" customWidth="1"/>
    <col min="20" max="16384" width="9" style="41"/>
  </cols>
  <sheetData>
    <row r="1" spans="1:222" ht="14.25">
      <c r="A1" s="764" t="s">
        <v>606</v>
      </c>
      <c r="B1" s="52"/>
      <c r="R1" s="56" t="s">
        <v>605</v>
      </c>
    </row>
    <row r="2" spans="1:222" ht="13.5" customHeight="1">
      <c r="A2" s="843" t="s">
        <v>0</v>
      </c>
      <c r="B2" s="844"/>
      <c r="C2" s="58" t="s">
        <v>1</v>
      </c>
      <c r="D2" s="53"/>
      <c r="E2" s="864" t="s">
        <v>321</v>
      </c>
      <c r="F2" s="865"/>
      <c r="G2" s="865"/>
      <c r="H2" s="865"/>
      <c r="I2" s="865"/>
      <c r="J2" s="865"/>
      <c r="K2" s="865"/>
      <c r="L2" s="58"/>
      <c r="M2" s="58"/>
      <c r="N2" s="58"/>
      <c r="O2" s="58"/>
      <c r="P2" s="102" t="s">
        <v>2</v>
      </c>
      <c r="Q2" s="791" t="s">
        <v>637</v>
      </c>
      <c r="R2" s="14" t="s">
        <v>3</v>
      </c>
      <c r="S2" s="7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GZ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836"/>
      <c r="B3" s="837"/>
      <c r="C3" s="54"/>
      <c r="D3" s="103"/>
      <c r="E3" s="864" t="s">
        <v>626</v>
      </c>
      <c r="F3" s="865"/>
      <c r="G3" s="865"/>
      <c r="H3" s="872"/>
      <c r="I3" s="864" t="s">
        <v>4</v>
      </c>
      <c r="J3" s="865"/>
      <c r="K3" s="872"/>
      <c r="L3" s="864" t="s">
        <v>5</v>
      </c>
      <c r="M3" s="865"/>
      <c r="N3" s="872"/>
      <c r="O3" s="843" t="s">
        <v>627</v>
      </c>
      <c r="P3" s="844"/>
      <c r="Q3" s="229" t="s">
        <v>638</v>
      </c>
      <c r="R3" s="12"/>
      <c r="S3" s="74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852"/>
      <c r="B4" s="853"/>
      <c r="C4" s="51"/>
      <c r="D4" s="96" t="s">
        <v>7</v>
      </c>
      <c r="E4" s="14" t="s">
        <v>301</v>
      </c>
      <c r="F4" s="14" t="s">
        <v>64</v>
      </c>
      <c r="G4" s="76" t="s">
        <v>33</v>
      </c>
      <c r="H4" s="131" t="s">
        <v>8</v>
      </c>
      <c r="I4" s="14" t="s">
        <v>301</v>
      </c>
      <c r="J4" s="14" t="s">
        <v>64</v>
      </c>
      <c r="K4" s="76" t="s">
        <v>33</v>
      </c>
      <c r="L4" s="14" t="s">
        <v>301</v>
      </c>
      <c r="M4" s="14" t="s">
        <v>64</v>
      </c>
      <c r="N4" s="193" t="s">
        <v>33</v>
      </c>
      <c r="O4" s="60"/>
      <c r="P4" s="790" t="s">
        <v>270</v>
      </c>
      <c r="Q4" s="230" t="s">
        <v>2</v>
      </c>
      <c r="R4" s="61"/>
      <c r="S4" s="54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s="54" customFormat="1" ht="21.75" customHeight="1">
      <c r="A5" s="843" t="s">
        <v>268</v>
      </c>
      <c r="B5" s="844"/>
      <c r="C5" s="241">
        <f>SUM(C6:C8)</f>
        <v>995696</v>
      </c>
      <c r="D5" s="241">
        <f>SUM(D6:D8)</f>
        <v>808605</v>
      </c>
      <c r="E5" s="241">
        <f t="shared" ref="E5:P5" si="0">SUM(E6:E8)</f>
        <v>612367</v>
      </c>
      <c r="F5" s="241">
        <f t="shared" si="0"/>
        <v>355690</v>
      </c>
      <c r="G5" s="720">
        <f t="shared" si="0"/>
        <v>968057</v>
      </c>
      <c r="H5" s="241">
        <f t="shared" si="0"/>
        <v>8746</v>
      </c>
      <c r="I5" s="241">
        <f t="shared" si="0"/>
        <v>0</v>
      </c>
      <c r="J5" s="241">
        <f t="shared" si="0"/>
        <v>0</v>
      </c>
      <c r="K5" s="241">
        <f t="shared" si="0"/>
        <v>0</v>
      </c>
      <c r="L5" s="241">
        <f t="shared" si="0"/>
        <v>10155</v>
      </c>
      <c r="M5" s="241">
        <f t="shared" si="0"/>
        <v>17484</v>
      </c>
      <c r="N5" s="241">
        <f t="shared" si="0"/>
        <v>27639</v>
      </c>
      <c r="O5" s="241">
        <f t="shared" si="0"/>
        <v>0</v>
      </c>
      <c r="P5" s="241">
        <f t="shared" si="0"/>
        <v>0</v>
      </c>
      <c r="Q5" s="237">
        <f>C5/貸出サービス概況!C5*100</f>
        <v>298.66967427267025</v>
      </c>
      <c r="R5" s="242" t="s">
        <v>204</v>
      </c>
      <c r="S5" s="155"/>
    </row>
    <row r="6" spans="1:222" s="54" customFormat="1" ht="21.75" customHeight="1">
      <c r="A6" s="62"/>
      <c r="B6" s="240" t="s">
        <v>161</v>
      </c>
      <c r="C6" s="721">
        <v>342949</v>
      </c>
      <c r="D6" s="721">
        <v>205222</v>
      </c>
      <c r="E6" s="721">
        <v>308161</v>
      </c>
      <c r="F6" s="721">
        <v>7149</v>
      </c>
      <c r="G6" s="721">
        <v>315310</v>
      </c>
      <c r="H6" s="721">
        <v>1</v>
      </c>
      <c r="I6" s="721">
        <v>0</v>
      </c>
      <c r="J6" s="721">
        <v>0</v>
      </c>
      <c r="K6" s="721">
        <v>0</v>
      </c>
      <c r="L6" s="721">
        <v>10155</v>
      </c>
      <c r="M6" s="721">
        <v>17484</v>
      </c>
      <c r="N6" s="721">
        <v>27639</v>
      </c>
      <c r="O6" s="721">
        <v>0</v>
      </c>
      <c r="P6" s="721">
        <v>0</v>
      </c>
      <c r="Q6" s="310"/>
      <c r="R6" s="311"/>
      <c r="S6" s="160"/>
    </row>
    <row r="7" spans="1:222" s="54" customFormat="1" ht="21.75" customHeight="1">
      <c r="A7" s="62"/>
      <c r="B7" s="247" t="s">
        <v>269</v>
      </c>
      <c r="C7" s="722">
        <v>146186</v>
      </c>
      <c r="D7" s="722">
        <v>96822</v>
      </c>
      <c r="E7" s="722">
        <v>15818</v>
      </c>
      <c r="F7" s="722">
        <v>130368</v>
      </c>
      <c r="G7" s="722">
        <v>146186</v>
      </c>
      <c r="H7" s="722">
        <v>2716</v>
      </c>
      <c r="I7" s="722">
        <v>0</v>
      </c>
      <c r="J7" s="722">
        <v>0</v>
      </c>
      <c r="K7" s="722">
        <v>0</v>
      </c>
      <c r="L7" s="722">
        <v>0</v>
      </c>
      <c r="M7" s="722">
        <v>0</v>
      </c>
      <c r="N7" s="722">
        <v>0</v>
      </c>
      <c r="O7" s="722">
        <v>0</v>
      </c>
      <c r="P7" s="722">
        <v>0</v>
      </c>
      <c r="Q7" s="468"/>
      <c r="R7" s="311"/>
      <c r="S7" s="160"/>
    </row>
    <row r="8" spans="1:222" s="54" customFormat="1" ht="21.75" customHeight="1">
      <c r="A8" s="249"/>
      <c r="B8" s="235" t="s">
        <v>271</v>
      </c>
      <c r="C8" s="723">
        <v>506561</v>
      </c>
      <c r="D8" s="723">
        <v>506561</v>
      </c>
      <c r="E8" s="723">
        <v>288388</v>
      </c>
      <c r="F8" s="723">
        <v>218173</v>
      </c>
      <c r="G8" s="723">
        <v>506561</v>
      </c>
      <c r="H8" s="723">
        <v>6029</v>
      </c>
      <c r="I8" s="723">
        <v>0</v>
      </c>
      <c r="J8" s="723">
        <v>0</v>
      </c>
      <c r="K8" s="723">
        <v>0</v>
      </c>
      <c r="L8" s="723">
        <v>0</v>
      </c>
      <c r="M8" s="723">
        <v>0</v>
      </c>
      <c r="N8" s="723">
        <v>0</v>
      </c>
      <c r="O8" s="723">
        <v>0</v>
      </c>
      <c r="P8" s="723">
        <v>0</v>
      </c>
      <c r="Q8" s="300"/>
      <c r="R8" s="301"/>
      <c r="S8" s="160"/>
    </row>
    <row r="9" spans="1:222" s="54" customFormat="1" ht="21.75" customHeight="1">
      <c r="A9" s="836" t="s">
        <v>248</v>
      </c>
      <c r="B9" s="837"/>
      <c r="C9" s="241">
        <f>SUM(C10:C15)</f>
        <v>1052219</v>
      </c>
      <c r="D9" s="252">
        <f t="shared" ref="D9:P9" si="1">SUM(D10:D15)</f>
        <v>599152</v>
      </c>
      <c r="E9" s="241">
        <f t="shared" si="1"/>
        <v>787627</v>
      </c>
      <c r="F9" s="241">
        <f t="shared" si="1"/>
        <v>226760</v>
      </c>
      <c r="G9" s="241">
        <f t="shared" si="1"/>
        <v>1014387</v>
      </c>
      <c r="H9" s="241">
        <f t="shared" si="1"/>
        <v>5131</v>
      </c>
      <c r="I9" s="241">
        <f t="shared" si="1"/>
        <v>0</v>
      </c>
      <c r="J9" s="241">
        <f t="shared" si="1"/>
        <v>0</v>
      </c>
      <c r="K9" s="241">
        <f t="shared" si="1"/>
        <v>0</v>
      </c>
      <c r="L9" s="241">
        <f t="shared" si="1"/>
        <v>29404</v>
      </c>
      <c r="M9" s="241">
        <f t="shared" si="1"/>
        <v>8428</v>
      </c>
      <c r="N9" s="241">
        <f t="shared" si="1"/>
        <v>37832</v>
      </c>
      <c r="O9" s="241">
        <f t="shared" si="1"/>
        <v>0</v>
      </c>
      <c r="P9" s="241">
        <f t="shared" si="1"/>
        <v>0</v>
      </c>
      <c r="Q9" s="237">
        <f>C9/貸出サービス概況!C9*100</f>
        <v>285.29491510718026</v>
      </c>
      <c r="R9" s="242"/>
      <c r="S9" s="155"/>
    </row>
    <row r="10" spans="1:222" s="54" customFormat="1" ht="21.75" customHeight="1">
      <c r="A10" s="62"/>
      <c r="B10" s="240" t="s">
        <v>322</v>
      </c>
      <c r="C10" s="721">
        <v>649829</v>
      </c>
      <c r="D10" s="722">
        <v>296394</v>
      </c>
      <c r="E10" s="721">
        <v>505722</v>
      </c>
      <c r="F10" s="721">
        <v>106275</v>
      </c>
      <c r="G10" s="721">
        <v>611997</v>
      </c>
      <c r="H10" s="721">
        <v>1805</v>
      </c>
      <c r="I10" s="721">
        <v>0</v>
      </c>
      <c r="J10" s="721">
        <v>0</v>
      </c>
      <c r="K10" s="721">
        <v>0</v>
      </c>
      <c r="L10" s="721">
        <v>29404</v>
      </c>
      <c r="M10" s="721">
        <v>8428</v>
      </c>
      <c r="N10" s="721">
        <v>37832</v>
      </c>
      <c r="O10" s="721">
        <v>0</v>
      </c>
      <c r="P10" s="721">
        <v>0</v>
      </c>
      <c r="Q10" s="310"/>
      <c r="R10" s="311"/>
      <c r="S10" s="160"/>
    </row>
    <row r="11" spans="1:222" s="54" customFormat="1" ht="21.75" customHeight="1">
      <c r="A11" s="62"/>
      <c r="B11" s="247" t="s">
        <v>323</v>
      </c>
      <c r="C11" s="722">
        <v>46327</v>
      </c>
      <c r="D11" s="722">
        <v>38288</v>
      </c>
      <c r="E11" s="722">
        <v>31844</v>
      </c>
      <c r="F11" s="722">
        <v>14483</v>
      </c>
      <c r="G11" s="722">
        <v>46327</v>
      </c>
      <c r="H11" s="722">
        <v>294</v>
      </c>
      <c r="I11" s="722">
        <v>0</v>
      </c>
      <c r="J11" s="722">
        <v>0</v>
      </c>
      <c r="K11" s="722">
        <v>0</v>
      </c>
      <c r="L11" s="722">
        <v>0</v>
      </c>
      <c r="M11" s="722">
        <v>0</v>
      </c>
      <c r="N11" s="722">
        <v>0</v>
      </c>
      <c r="O11" s="722">
        <v>0</v>
      </c>
      <c r="P11" s="722">
        <v>0</v>
      </c>
      <c r="Q11" s="468"/>
      <c r="R11" s="311"/>
      <c r="S11" s="160"/>
    </row>
    <row r="12" spans="1:222" s="54" customFormat="1" ht="21.75" customHeight="1">
      <c r="A12" s="62"/>
      <c r="B12" s="247" t="s">
        <v>143</v>
      </c>
      <c r="C12" s="722">
        <v>143141</v>
      </c>
      <c r="D12" s="722">
        <v>93360</v>
      </c>
      <c r="E12" s="722">
        <v>107113</v>
      </c>
      <c r="F12" s="722">
        <v>36028</v>
      </c>
      <c r="G12" s="722">
        <v>143141</v>
      </c>
      <c r="H12" s="722">
        <v>850</v>
      </c>
      <c r="I12" s="722">
        <v>0</v>
      </c>
      <c r="J12" s="722">
        <v>0</v>
      </c>
      <c r="K12" s="722">
        <v>0</v>
      </c>
      <c r="L12" s="722">
        <v>0</v>
      </c>
      <c r="M12" s="722">
        <v>0</v>
      </c>
      <c r="N12" s="722">
        <v>0</v>
      </c>
      <c r="O12" s="722">
        <v>0</v>
      </c>
      <c r="P12" s="722">
        <v>0</v>
      </c>
      <c r="Q12" s="468"/>
      <c r="R12" s="311"/>
      <c r="S12" s="160"/>
    </row>
    <row r="13" spans="1:222" s="54" customFormat="1" ht="21.75" customHeight="1">
      <c r="A13" s="62"/>
      <c r="B13" s="247" t="s">
        <v>144</v>
      </c>
      <c r="C13" s="722">
        <v>95686</v>
      </c>
      <c r="D13" s="722">
        <v>74773</v>
      </c>
      <c r="E13" s="722">
        <v>70315</v>
      </c>
      <c r="F13" s="722">
        <v>25371</v>
      </c>
      <c r="G13" s="722">
        <v>95686</v>
      </c>
      <c r="H13" s="722">
        <v>826</v>
      </c>
      <c r="I13" s="722">
        <v>0</v>
      </c>
      <c r="J13" s="722">
        <v>0</v>
      </c>
      <c r="K13" s="722">
        <v>0</v>
      </c>
      <c r="L13" s="722">
        <v>0</v>
      </c>
      <c r="M13" s="722">
        <v>0</v>
      </c>
      <c r="N13" s="722">
        <v>0</v>
      </c>
      <c r="O13" s="722">
        <v>0</v>
      </c>
      <c r="P13" s="722">
        <v>0</v>
      </c>
      <c r="Q13" s="468"/>
      <c r="R13" s="311"/>
      <c r="S13" s="160"/>
    </row>
    <row r="14" spans="1:222" s="54" customFormat="1" ht="21.75" customHeight="1">
      <c r="A14" s="62"/>
      <c r="B14" s="247" t="s">
        <v>147</v>
      </c>
      <c r="C14" s="722">
        <v>62657</v>
      </c>
      <c r="D14" s="722">
        <v>48817</v>
      </c>
      <c r="E14" s="722">
        <v>41790</v>
      </c>
      <c r="F14" s="722">
        <v>20867</v>
      </c>
      <c r="G14" s="722">
        <v>62657</v>
      </c>
      <c r="H14" s="722">
        <v>716</v>
      </c>
      <c r="I14" s="722">
        <v>0</v>
      </c>
      <c r="J14" s="722">
        <v>0</v>
      </c>
      <c r="K14" s="722">
        <v>0</v>
      </c>
      <c r="L14" s="722">
        <v>0</v>
      </c>
      <c r="M14" s="722">
        <v>0</v>
      </c>
      <c r="N14" s="722">
        <v>0</v>
      </c>
      <c r="O14" s="722">
        <v>0</v>
      </c>
      <c r="P14" s="722">
        <v>0</v>
      </c>
      <c r="Q14" s="468"/>
      <c r="R14" s="311"/>
      <c r="S14" s="160"/>
    </row>
    <row r="15" spans="1:222" s="54" customFormat="1" ht="21.75" customHeight="1">
      <c r="A15" s="62"/>
      <c r="B15" s="235" t="s">
        <v>174</v>
      </c>
      <c r="C15" s="723">
        <v>54579</v>
      </c>
      <c r="D15" s="723">
        <v>47520</v>
      </c>
      <c r="E15" s="723">
        <v>30843</v>
      </c>
      <c r="F15" s="723">
        <v>23736</v>
      </c>
      <c r="G15" s="723">
        <v>54579</v>
      </c>
      <c r="H15" s="723">
        <v>640</v>
      </c>
      <c r="I15" s="723">
        <v>0</v>
      </c>
      <c r="J15" s="723">
        <v>0</v>
      </c>
      <c r="K15" s="723">
        <v>0</v>
      </c>
      <c r="L15" s="723">
        <v>0</v>
      </c>
      <c r="M15" s="723">
        <v>0</v>
      </c>
      <c r="N15" s="723">
        <v>0</v>
      </c>
      <c r="O15" s="723">
        <v>0</v>
      </c>
      <c r="P15" s="723">
        <v>0</v>
      </c>
      <c r="Q15" s="300"/>
      <c r="R15" s="301"/>
      <c r="S15" s="160"/>
    </row>
    <row r="16" spans="1:222" s="54" customFormat="1" ht="21.75" customHeight="1">
      <c r="A16" s="843" t="s">
        <v>249</v>
      </c>
      <c r="B16" s="844"/>
      <c r="C16" s="241">
        <f t="shared" ref="C16:P16" si="2">SUM(C17:C18)</f>
        <v>357997</v>
      </c>
      <c r="D16" s="241">
        <f t="shared" si="2"/>
        <v>267593</v>
      </c>
      <c r="E16" s="241">
        <f t="shared" si="2"/>
        <v>193593</v>
      </c>
      <c r="F16" s="241">
        <f t="shared" si="2"/>
        <v>77071</v>
      </c>
      <c r="G16" s="241">
        <f t="shared" si="2"/>
        <v>270664</v>
      </c>
      <c r="H16" s="241">
        <f t="shared" si="2"/>
        <v>1947</v>
      </c>
      <c r="I16" s="241">
        <f t="shared" si="2"/>
        <v>0</v>
      </c>
      <c r="J16" s="241">
        <f t="shared" si="2"/>
        <v>0</v>
      </c>
      <c r="K16" s="241">
        <f t="shared" si="2"/>
        <v>0</v>
      </c>
      <c r="L16" s="241">
        <f t="shared" si="2"/>
        <v>47219</v>
      </c>
      <c r="M16" s="241">
        <f t="shared" si="2"/>
        <v>40114</v>
      </c>
      <c r="N16" s="241">
        <f t="shared" si="2"/>
        <v>87333</v>
      </c>
      <c r="O16" s="241">
        <f t="shared" si="2"/>
        <v>0</v>
      </c>
      <c r="P16" s="241">
        <f t="shared" si="2"/>
        <v>0</v>
      </c>
      <c r="Q16" s="237">
        <f>C16/貸出サービス概況!C16*100</f>
        <v>329.24108374565452</v>
      </c>
      <c r="R16" s="242"/>
      <c r="S16" s="155"/>
    </row>
    <row r="17" spans="1:19" s="54" customFormat="1" ht="21.75" customHeight="1">
      <c r="A17" s="62"/>
      <c r="B17" s="240" t="s">
        <v>145</v>
      </c>
      <c r="C17" s="721">
        <v>287817</v>
      </c>
      <c r="D17" s="721">
        <v>222064</v>
      </c>
      <c r="E17" s="721">
        <v>150330</v>
      </c>
      <c r="F17" s="721">
        <v>50154</v>
      </c>
      <c r="G17" s="721">
        <v>200484</v>
      </c>
      <c r="H17" s="721">
        <v>1105</v>
      </c>
      <c r="I17" s="721">
        <v>0</v>
      </c>
      <c r="J17" s="721">
        <v>0</v>
      </c>
      <c r="K17" s="721">
        <v>0</v>
      </c>
      <c r="L17" s="721">
        <v>47219</v>
      </c>
      <c r="M17" s="721">
        <v>40114</v>
      </c>
      <c r="N17" s="721">
        <v>87333</v>
      </c>
      <c r="O17" s="721">
        <v>0</v>
      </c>
      <c r="P17" s="721">
        <v>0</v>
      </c>
      <c r="Q17" s="310"/>
      <c r="R17" s="311"/>
      <c r="S17" s="161"/>
    </row>
    <row r="18" spans="1:19" s="54" customFormat="1" ht="21.75" customHeight="1">
      <c r="A18" s="100"/>
      <c r="B18" s="235" t="s">
        <v>324</v>
      </c>
      <c r="C18" s="723">
        <v>70180</v>
      </c>
      <c r="D18" s="723">
        <v>45529</v>
      </c>
      <c r="E18" s="723">
        <v>43263</v>
      </c>
      <c r="F18" s="723">
        <v>26917</v>
      </c>
      <c r="G18" s="723">
        <v>70180</v>
      </c>
      <c r="H18" s="723">
        <v>842</v>
      </c>
      <c r="I18" s="723">
        <v>0</v>
      </c>
      <c r="J18" s="723">
        <v>0</v>
      </c>
      <c r="K18" s="723">
        <v>0</v>
      </c>
      <c r="L18" s="723">
        <v>0</v>
      </c>
      <c r="M18" s="723">
        <v>0</v>
      </c>
      <c r="N18" s="723">
        <v>0</v>
      </c>
      <c r="O18" s="723">
        <v>0</v>
      </c>
      <c r="P18" s="723">
        <v>0</v>
      </c>
      <c r="Q18" s="300"/>
      <c r="R18" s="301"/>
      <c r="S18" s="160"/>
    </row>
    <row r="19" spans="1:19" s="54" customFormat="1" ht="21.75" customHeight="1">
      <c r="A19" s="843" t="s">
        <v>250</v>
      </c>
      <c r="B19" s="844"/>
      <c r="C19" s="241">
        <f>SUM(C20:C23)</f>
        <v>621013</v>
      </c>
      <c r="D19" s="241">
        <f t="shared" ref="D19:P19" si="3">SUM(D20:D23)</f>
        <v>360541</v>
      </c>
      <c r="E19" s="241">
        <f t="shared" si="3"/>
        <v>414851</v>
      </c>
      <c r="F19" s="241">
        <f t="shared" si="3"/>
        <v>168119</v>
      </c>
      <c r="G19" s="241">
        <f t="shared" si="3"/>
        <v>582970</v>
      </c>
      <c r="H19" s="241">
        <f t="shared" si="3"/>
        <v>4149</v>
      </c>
      <c r="I19" s="241">
        <f t="shared" si="3"/>
        <v>0</v>
      </c>
      <c r="J19" s="241">
        <f t="shared" si="3"/>
        <v>0</v>
      </c>
      <c r="K19" s="241">
        <f t="shared" si="3"/>
        <v>0</v>
      </c>
      <c r="L19" s="241">
        <f t="shared" si="3"/>
        <v>21661</v>
      </c>
      <c r="M19" s="241">
        <f t="shared" si="3"/>
        <v>16382</v>
      </c>
      <c r="N19" s="241">
        <f t="shared" si="3"/>
        <v>38043</v>
      </c>
      <c r="O19" s="241">
        <f t="shared" si="3"/>
        <v>0</v>
      </c>
      <c r="P19" s="241">
        <f t="shared" si="3"/>
        <v>0</v>
      </c>
      <c r="Q19" s="237">
        <f>C19/貸出サービス概況!C19*100</f>
        <v>295.18492639544445</v>
      </c>
      <c r="R19" s="242"/>
      <c r="S19" s="155"/>
    </row>
    <row r="20" spans="1:19" s="54" customFormat="1" ht="21.75" customHeight="1">
      <c r="A20" s="62"/>
      <c r="B20" s="240" t="s">
        <v>325</v>
      </c>
      <c r="C20" s="721">
        <v>303453</v>
      </c>
      <c r="D20" s="721">
        <v>141829</v>
      </c>
      <c r="E20" s="721">
        <v>188654</v>
      </c>
      <c r="F20" s="721">
        <v>76756</v>
      </c>
      <c r="G20" s="721">
        <v>265410</v>
      </c>
      <c r="H20" s="721">
        <v>1482</v>
      </c>
      <c r="I20" s="721">
        <v>0</v>
      </c>
      <c r="J20" s="721">
        <v>0</v>
      </c>
      <c r="K20" s="721">
        <v>0</v>
      </c>
      <c r="L20" s="721">
        <v>21661</v>
      </c>
      <c r="M20" s="721">
        <v>16382</v>
      </c>
      <c r="N20" s="721">
        <v>38043</v>
      </c>
      <c r="O20" s="721">
        <v>0</v>
      </c>
      <c r="P20" s="721">
        <v>0</v>
      </c>
      <c r="Q20" s="310"/>
      <c r="R20" s="311"/>
      <c r="S20" s="160"/>
    </row>
    <row r="21" spans="1:19" s="54" customFormat="1" ht="21.75" customHeight="1">
      <c r="A21" s="62"/>
      <c r="B21" s="247" t="s">
        <v>235</v>
      </c>
      <c r="C21" s="722">
        <v>60419</v>
      </c>
      <c r="D21" s="722">
        <v>46233</v>
      </c>
      <c r="E21" s="722">
        <v>40796</v>
      </c>
      <c r="F21" s="722">
        <v>19623</v>
      </c>
      <c r="G21" s="722">
        <v>60419</v>
      </c>
      <c r="H21" s="722">
        <v>649</v>
      </c>
      <c r="I21" s="722">
        <v>0</v>
      </c>
      <c r="J21" s="722">
        <v>0</v>
      </c>
      <c r="K21" s="722">
        <v>0</v>
      </c>
      <c r="L21" s="722">
        <v>0</v>
      </c>
      <c r="M21" s="722">
        <v>0</v>
      </c>
      <c r="N21" s="722">
        <v>0</v>
      </c>
      <c r="O21" s="722">
        <v>0</v>
      </c>
      <c r="P21" s="722">
        <v>0</v>
      </c>
      <c r="Q21" s="468"/>
      <c r="R21" s="311"/>
      <c r="S21" s="160"/>
    </row>
    <row r="22" spans="1:19" s="54" customFormat="1" ht="21.75" customHeight="1">
      <c r="A22" s="62"/>
      <c r="B22" s="247" t="s">
        <v>326</v>
      </c>
      <c r="C22" s="722">
        <v>125734</v>
      </c>
      <c r="D22" s="722">
        <v>77775</v>
      </c>
      <c r="E22" s="722">
        <v>85042</v>
      </c>
      <c r="F22" s="722">
        <v>40692</v>
      </c>
      <c r="G22" s="722">
        <v>125734</v>
      </c>
      <c r="H22" s="722">
        <v>1198</v>
      </c>
      <c r="I22" s="722">
        <v>0</v>
      </c>
      <c r="J22" s="722">
        <v>0</v>
      </c>
      <c r="K22" s="722">
        <v>0</v>
      </c>
      <c r="L22" s="722">
        <v>0</v>
      </c>
      <c r="M22" s="722">
        <v>0</v>
      </c>
      <c r="N22" s="722">
        <v>0</v>
      </c>
      <c r="O22" s="722">
        <v>0</v>
      </c>
      <c r="P22" s="722">
        <v>0</v>
      </c>
      <c r="Q22" s="468"/>
      <c r="R22" s="311"/>
      <c r="S22" s="160"/>
    </row>
    <row r="23" spans="1:19" s="54" customFormat="1" ht="21.75" customHeight="1">
      <c r="A23" s="100"/>
      <c r="B23" s="235" t="s">
        <v>234</v>
      </c>
      <c r="C23" s="723">
        <v>131407</v>
      </c>
      <c r="D23" s="723">
        <v>94704</v>
      </c>
      <c r="E23" s="723">
        <v>100359</v>
      </c>
      <c r="F23" s="723">
        <v>31048</v>
      </c>
      <c r="G23" s="723">
        <v>131407</v>
      </c>
      <c r="H23" s="723">
        <v>820</v>
      </c>
      <c r="I23" s="723">
        <v>0</v>
      </c>
      <c r="J23" s="723">
        <v>0</v>
      </c>
      <c r="K23" s="723">
        <v>0</v>
      </c>
      <c r="L23" s="723">
        <v>0</v>
      </c>
      <c r="M23" s="723">
        <v>0</v>
      </c>
      <c r="N23" s="723">
        <v>0</v>
      </c>
      <c r="O23" s="723">
        <v>0</v>
      </c>
      <c r="P23" s="723">
        <v>0</v>
      </c>
      <c r="Q23" s="300"/>
      <c r="R23" s="301"/>
      <c r="S23" s="160"/>
    </row>
    <row r="24" spans="1:19" s="54" customFormat="1" ht="21.75" customHeight="1">
      <c r="A24" s="843" t="s">
        <v>253</v>
      </c>
      <c r="B24" s="844"/>
      <c r="C24" s="241">
        <f>SUM(C25:C29)</f>
        <v>833754</v>
      </c>
      <c r="D24" s="241">
        <f>SUM(D25:D29)</f>
        <v>408044</v>
      </c>
      <c r="E24" s="241">
        <f t="shared" ref="E24:P24" si="4">SUM(E25:E29)</f>
        <v>617838</v>
      </c>
      <c r="F24" s="241">
        <f t="shared" si="4"/>
        <v>181438</v>
      </c>
      <c r="G24" s="241">
        <f t="shared" si="4"/>
        <v>799276</v>
      </c>
      <c r="H24" s="241">
        <f t="shared" si="4"/>
        <v>4003</v>
      </c>
      <c r="I24" s="241">
        <f t="shared" si="4"/>
        <v>0</v>
      </c>
      <c r="J24" s="241">
        <f t="shared" si="4"/>
        <v>0</v>
      </c>
      <c r="K24" s="241">
        <f t="shared" si="4"/>
        <v>0</v>
      </c>
      <c r="L24" s="241">
        <f t="shared" si="4"/>
        <v>22274</v>
      </c>
      <c r="M24" s="241">
        <f t="shared" si="4"/>
        <v>12204</v>
      </c>
      <c r="N24" s="241">
        <f t="shared" si="4"/>
        <v>34478</v>
      </c>
      <c r="O24" s="241">
        <f t="shared" si="4"/>
        <v>0</v>
      </c>
      <c r="P24" s="241">
        <f t="shared" si="4"/>
        <v>0</v>
      </c>
      <c r="Q24" s="237">
        <f>C24/[1]貸出サービス概況!C24*100</f>
        <v>376.1799699508656</v>
      </c>
      <c r="R24" s="242"/>
      <c r="S24" s="155"/>
    </row>
    <row r="25" spans="1:19" s="54" customFormat="1" ht="21.75" customHeight="1">
      <c r="A25" s="62"/>
      <c r="B25" s="240" t="s">
        <v>327</v>
      </c>
      <c r="C25" s="724">
        <v>464913</v>
      </c>
      <c r="D25" s="724">
        <v>161162</v>
      </c>
      <c r="E25" s="724">
        <v>366099</v>
      </c>
      <c r="F25" s="724">
        <v>71428</v>
      </c>
      <c r="G25" s="724">
        <v>437527</v>
      </c>
      <c r="H25" s="724">
        <v>1710</v>
      </c>
      <c r="I25" s="724">
        <v>0</v>
      </c>
      <c r="J25" s="724">
        <v>0</v>
      </c>
      <c r="K25" s="724">
        <v>0</v>
      </c>
      <c r="L25" s="724">
        <v>18983</v>
      </c>
      <c r="M25" s="724">
        <v>8403</v>
      </c>
      <c r="N25" s="724">
        <v>27386</v>
      </c>
      <c r="O25" s="724">
        <v>0</v>
      </c>
      <c r="P25" s="724">
        <v>0</v>
      </c>
      <c r="Q25" s="315"/>
      <c r="R25" s="253"/>
      <c r="S25" s="156"/>
    </row>
    <row r="26" spans="1:19" s="54" customFormat="1" ht="21.75" customHeight="1">
      <c r="A26" s="62"/>
      <c r="B26" s="247" t="s">
        <v>209</v>
      </c>
      <c r="C26" s="722">
        <v>77902</v>
      </c>
      <c r="D26" s="722">
        <v>57988</v>
      </c>
      <c r="E26" s="722">
        <v>58294</v>
      </c>
      <c r="F26" s="722">
        <v>19608</v>
      </c>
      <c r="G26" s="722">
        <v>77902</v>
      </c>
      <c r="H26" s="722">
        <v>516</v>
      </c>
      <c r="I26" s="722">
        <v>0</v>
      </c>
      <c r="J26" s="722">
        <v>0</v>
      </c>
      <c r="K26" s="722">
        <v>0</v>
      </c>
      <c r="L26" s="722">
        <v>0</v>
      </c>
      <c r="M26" s="722">
        <v>0</v>
      </c>
      <c r="N26" s="722">
        <v>0</v>
      </c>
      <c r="O26" s="722">
        <v>0</v>
      </c>
      <c r="P26" s="722">
        <v>0</v>
      </c>
      <c r="Q26" s="258"/>
      <c r="R26" s="311"/>
      <c r="S26" s="160"/>
    </row>
    <row r="27" spans="1:19" s="54" customFormat="1" ht="21.75" customHeight="1">
      <c r="A27" s="62"/>
      <c r="B27" s="247" t="s">
        <v>211</v>
      </c>
      <c r="C27" s="722">
        <v>178570</v>
      </c>
      <c r="D27" s="722">
        <v>92811</v>
      </c>
      <c r="E27" s="722">
        <v>123937</v>
      </c>
      <c r="F27" s="722">
        <v>47541</v>
      </c>
      <c r="G27" s="722">
        <v>171478</v>
      </c>
      <c r="H27" s="722">
        <v>1185</v>
      </c>
      <c r="I27" s="722"/>
      <c r="J27" s="722"/>
      <c r="K27" s="722">
        <v>0</v>
      </c>
      <c r="L27" s="722">
        <v>3291</v>
      </c>
      <c r="M27" s="722">
        <v>3801</v>
      </c>
      <c r="N27" s="722">
        <v>7092</v>
      </c>
      <c r="O27" s="722"/>
      <c r="P27" s="722"/>
      <c r="Q27" s="258"/>
      <c r="R27" s="311"/>
      <c r="S27" s="160"/>
    </row>
    <row r="28" spans="1:19" s="54" customFormat="1" ht="21.75" customHeight="1">
      <c r="A28" s="62"/>
      <c r="B28" s="247" t="s">
        <v>261</v>
      </c>
      <c r="C28" s="722">
        <v>75524</v>
      </c>
      <c r="D28" s="722">
        <v>59382</v>
      </c>
      <c r="E28" s="722">
        <v>46621</v>
      </c>
      <c r="F28" s="722">
        <v>28903</v>
      </c>
      <c r="G28" s="722">
        <v>75524</v>
      </c>
      <c r="H28" s="722">
        <v>592</v>
      </c>
      <c r="I28" s="722">
        <v>0</v>
      </c>
      <c r="J28" s="722">
        <v>0</v>
      </c>
      <c r="K28" s="722">
        <v>0</v>
      </c>
      <c r="L28" s="722">
        <v>0</v>
      </c>
      <c r="M28" s="722">
        <v>0</v>
      </c>
      <c r="N28" s="722">
        <v>0</v>
      </c>
      <c r="O28" s="722">
        <v>0</v>
      </c>
      <c r="P28" s="722">
        <v>0</v>
      </c>
      <c r="Q28" s="258"/>
      <c r="R28" s="311"/>
      <c r="S28" s="160"/>
    </row>
    <row r="29" spans="1:19" s="54" customFormat="1" ht="21.75" customHeight="1">
      <c r="A29" s="100"/>
      <c r="B29" s="235" t="s">
        <v>475</v>
      </c>
      <c r="C29" s="723">
        <v>36845</v>
      </c>
      <c r="D29" s="723">
        <v>36701</v>
      </c>
      <c r="E29" s="723">
        <v>22887</v>
      </c>
      <c r="F29" s="723">
        <v>13958</v>
      </c>
      <c r="G29" s="723">
        <v>36845</v>
      </c>
      <c r="H29" s="723">
        <v>0</v>
      </c>
      <c r="I29" s="723">
        <v>0</v>
      </c>
      <c r="J29" s="723">
        <v>0</v>
      </c>
      <c r="K29" s="723">
        <v>0</v>
      </c>
      <c r="L29" s="723">
        <v>0</v>
      </c>
      <c r="M29" s="723">
        <v>0</v>
      </c>
      <c r="N29" s="723">
        <v>0</v>
      </c>
      <c r="O29" s="723">
        <v>0</v>
      </c>
      <c r="P29" s="723">
        <v>0</v>
      </c>
      <c r="Q29" s="345"/>
      <c r="R29" s="301"/>
      <c r="S29" s="160"/>
    </row>
    <row r="30" spans="1:19" s="54" customFormat="1" ht="21.75" customHeight="1">
      <c r="A30" s="836" t="s">
        <v>212</v>
      </c>
      <c r="B30" s="837"/>
      <c r="C30" s="725">
        <v>417787</v>
      </c>
      <c r="D30" s="725">
        <v>90000</v>
      </c>
      <c r="E30" s="725">
        <v>295830</v>
      </c>
      <c r="F30" s="725">
        <v>121957</v>
      </c>
      <c r="G30" s="725">
        <v>417787</v>
      </c>
      <c r="H30" s="725">
        <v>3431</v>
      </c>
      <c r="I30" s="725">
        <v>0</v>
      </c>
      <c r="J30" s="725">
        <v>0</v>
      </c>
      <c r="K30" s="725">
        <v>0</v>
      </c>
      <c r="L30" s="725">
        <v>0</v>
      </c>
      <c r="M30" s="725">
        <v>0</v>
      </c>
      <c r="N30" s="725">
        <v>0</v>
      </c>
      <c r="O30" s="725">
        <v>0</v>
      </c>
      <c r="P30" s="725">
        <v>0</v>
      </c>
      <c r="Q30" s="237">
        <f>C30/貸出サービス概況!C30*100</f>
        <v>906.89198576018055</v>
      </c>
      <c r="R30" s="558"/>
      <c r="S30" s="157"/>
    </row>
    <row r="31" spans="1:19" s="54" customFormat="1" ht="21.75" customHeight="1">
      <c r="A31" s="836" t="s">
        <v>213</v>
      </c>
      <c r="B31" s="837"/>
      <c r="C31" s="726">
        <v>370504</v>
      </c>
      <c r="D31" s="726">
        <v>189574</v>
      </c>
      <c r="E31" s="726">
        <v>247107</v>
      </c>
      <c r="F31" s="726">
        <v>68804</v>
      </c>
      <c r="G31" s="726">
        <v>315911</v>
      </c>
      <c r="H31" s="726">
        <v>1781</v>
      </c>
      <c r="I31" s="726">
        <v>20250</v>
      </c>
      <c r="J31" s="726">
        <v>34343</v>
      </c>
      <c r="K31" s="726">
        <v>54593</v>
      </c>
      <c r="L31" s="726">
        <v>0</v>
      </c>
      <c r="M31" s="726">
        <v>0</v>
      </c>
      <c r="N31" s="726">
        <v>0</v>
      </c>
      <c r="O31" s="726">
        <v>0</v>
      </c>
      <c r="P31" s="726">
        <v>0</v>
      </c>
      <c r="Q31" s="727">
        <f>C31/貸出サービス概況!C31*100</f>
        <v>496.46116121078938</v>
      </c>
      <c r="R31" s="415"/>
      <c r="S31" s="162"/>
    </row>
    <row r="32" spans="1:19" s="54" customFormat="1" ht="21.75" customHeight="1">
      <c r="A32" s="843" t="s">
        <v>254</v>
      </c>
      <c r="B32" s="844"/>
      <c r="C32" s="241">
        <f>SUM(C33:C34)</f>
        <v>428140</v>
      </c>
      <c r="D32" s="241">
        <f t="shared" ref="D32:P32" si="5">SUM(D33:D34)</f>
        <v>265715</v>
      </c>
      <c r="E32" s="241">
        <f t="shared" si="5"/>
        <v>210292</v>
      </c>
      <c r="F32" s="241">
        <f t="shared" si="5"/>
        <v>75965</v>
      </c>
      <c r="G32" s="241">
        <f t="shared" si="5"/>
        <v>286257</v>
      </c>
      <c r="H32" s="241">
        <f t="shared" si="5"/>
        <v>1832</v>
      </c>
      <c r="I32" s="241">
        <f t="shared" si="5"/>
        <v>0</v>
      </c>
      <c r="J32" s="241">
        <f t="shared" si="5"/>
        <v>0</v>
      </c>
      <c r="K32" s="241">
        <f t="shared" si="5"/>
        <v>0</v>
      </c>
      <c r="L32" s="241">
        <f t="shared" si="5"/>
        <v>99130</v>
      </c>
      <c r="M32" s="241">
        <f t="shared" si="5"/>
        <v>41130</v>
      </c>
      <c r="N32" s="241">
        <f t="shared" si="5"/>
        <v>140260</v>
      </c>
      <c r="O32" s="241">
        <f t="shared" si="5"/>
        <v>1623</v>
      </c>
      <c r="P32" s="241">
        <f t="shared" si="5"/>
        <v>0</v>
      </c>
      <c r="Q32" s="237">
        <f>C32/貸出サービス概況!C32*100</f>
        <v>571.94383958748017</v>
      </c>
      <c r="R32" s="242"/>
      <c r="S32" s="155"/>
    </row>
    <row r="33" spans="1:19" s="54" customFormat="1" ht="21.75" customHeight="1">
      <c r="A33" s="62"/>
      <c r="B33" s="240" t="s">
        <v>214</v>
      </c>
      <c r="C33" s="721">
        <v>383536</v>
      </c>
      <c r="D33" s="721">
        <v>239989</v>
      </c>
      <c r="E33" s="721">
        <v>185905</v>
      </c>
      <c r="F33" s="721">
        <v>55748</v>
      </c>
      <c r="G33" s="721">
        <v>241653</v>
      </c>
      <c r="H33" s="721">
        <v>1507</v>
      </c>
      <c r="I33" s="721">
        <v>0</v>
      </c>
      <c r="J33" s="721">
        <v>0</v>
      </c>
      <c r="K33" s="721">
        <v>0</v>
      </c>
      <c r="L33" s="721">
        <v>99130</v>
      </c>
      <c r="M33" s="721">
        <v>41130</v>
      </c>
      <c r="N33" s="721">
        <v>140260</v>
      </c>
      <c r="O33" s="721">
        <v>1623</v>
      </c>
      <c r="P33" s="721" t="s">
        <v>148</v>
      </c>
      <c r="Q33" s="315"/>
      <c r="R33" s="311"/>
      <c r="S33" s="161"/>
    </row>
    <row r="34" spans="1:19" s="54" customFormat="1" ht="21.75" customHeight="1">
      <c r="A34" s="100"/>
      <c r="B34" s="235" t="s">
        <v>215</v>
      </c>
      <c r="C34" s="723">
        <v>44604</v>
      </c>
      <c r="D34" s="723">
        <v>25726</v>
      </c>
      <c r="E34" s="723">
        <v>24387</v>
      </c>
      <c r="F34" s="723">
        <v>20217</v>
      </c>
      <c r="G34" s="723">
        <v>44604</v>
      </c>
      <c r="H34" s="723">
        <v>325</v>
      </c>
      <c r="I34" s="723">
        <v>0</v>
      </c>
      <c r="J34" s="723">
        <v>0</v>
      </c>
      <c r="K34" s="723">
        <v>0</v>
      </c>
      <c r="L34" s="723">
        <v>0</v>
      </c>
      <c r="M34" s="723">
        <v>0</v>
      </c>
      <c r="N34" s="723">
        <v>0</v>
      </c>
      <c r="O34" s="723">
        <v>0</v>
      </c>
      <c r="P34" s="723">
        <v>0</v>
      </c>
      <c r="Q34" s="345"/>
      <c r="R34" s="301"/>
      <c r="S34" s="160"/>
    </row>
    <row r="35" spans="1:19" s="54" customFormat="1" ht="21.75" customHeight="1">
      <c r="A35" s="843" t="s">
        <v>216</v>
      </c>
      <c r="B35" s="844"/>
      <c r="C35" s="725">
        <v>251075</v>
      </c>
      <c r="D35" s="725">
        <v>117149</v>
      </c>
      <c r="E35" s="725">
        <v>164240</v>
      </c>
      <c r="F35" s="725">
        <v>57593</v>
      </c>
      <c r="G35" s="725">
        <v>221833</v>
      </c>
      <c r="H35" s="725">
        <v>1989</v>
      </c>
      <c r="I35" s="725">
        <v>10411</v>
      </c>
      <c r="J35" s="725">
        <v>18831</v>
      </c>
      <c r="K35" s="725">
        <v>29242</v>
      </c>
      <c r="L35" s="725">
        <v>0</v>
      </c>
      <c r="M35" s="725">
        <v>0</v>
      </c>
      <c r="N35" s="725">
        <v>0</v>
      </c>
      <c r="O35" s="725">
        <v>0</v>
      </c>
      <c r="P35" s="725">
        <v>0</v>
      </c>
      <c r="Q35" s="237">
        <f>C35/貸出サービス概況!C35*100</f>
        <v>393.05394658567894</v>
      </c>
      <c r="R35" s="397"/>
      <c r="S35" s="160"/>
    </row>
    <row r="36" spans="1:19" s="104" customFormat="1" ht="21.75" customHeight="1">
      <c r="A36" s="852" t="s">
        <v>217</v>
      </c>
      <c r="B36" s="853"/>
      <c r="C36" s="723">
        <v>184868</v>
      </c>
      <c r="D36" s="723">
        <v>100018</v>
      </c>
      <c r="E36" s="723">
        <v>130164</v>
      </c>
      <c r="F36" s="723">
        <v>54704</v>
      </c>
      <c r="G36" s="723">
        <v>184868</v>
      </c>
      <c r="H36" s="723">
        <v>1157</v>
      </c>
      <c r="I36" s="723">
        <v>0</v>
      </c>
      <c r="J36" s="723">
        <v>0</v>
      </c>
      <c r="K36" s="723">
        <v>0</v>
      </c>
      <c r="L36" s="723">
        <v>0</v>
      </c>
      <c r="M36" s="723">
        <v>0</v>
      </c>
      <c r="N36" s="723">
        <v>0</v>
      </c>
      <c r="O36" s="723">
        <v>0</v>
      </c>
      <c r="P36" s="723">
        <v>0</v>
      </c>
      <c r="Q36" s="727">
        <f>C36/貸出サービス概況!C36*100</f>
        <v>385.96989373029629</v>
      </c>
      <c r="R36" s="301"/>
      <c r="S36" s="160"/>
    </row>
    <row r="37" spans="1:19" s="54" customFormat="1" ht="21.75" customHeight="1">
      <c r="A37" s="843" t="s">
        <v>255</v>
      </c>
      <c r="B37" s="844"/>
      <c r="C37" s="241">
        <f>SUM(C38:C39)</f>
        <v>180088</v>
      </c>
      <c r="D37" s="241">
        <f t="shared" ref="D37:P37" si="6">SUM(D38:D39)</f>
        <v>113881</v>
      </c>
      <c r="E37" s="241">
        <f t="shared" si="6"/>
        <v>128739</v>
      </c>
      <c r="F37" s="241">
        <f t="shared" si="6"/>
        <v>51349</v>
      </c>
      <c r="G37" s="241">
        <f t="shared" si="6"/>
        <v>180088</v>
      </c>
      <c r="H37" s="241">
        <f>SUM(H38:H39)</f>
        <v>2117</v>
      </c>
      <c r="I37" s="241">
        <f t="shared" si="6"/>
        <v>0</v>
      </c>
      <c r="J37" s="241">
        <f t="shared" si="6"/>
        <v>0</v>
      </c>
      <c r="K37" s="241">
        <f t="shared" si="6"/>
        <v>0</v>
      </c>
      <c r="L37" s="241">
        <f t="shared" si="6"/>
        <v>0</v>
      </c>
      <c r="M37" s="241">
        <f t="shared" si="6"/>
        <v>0</v>
      </c>
      <c r="N37" s="241">
        <f t="shared" si="6"/>
        <v>0</v>
      </c>
      <c r="O37" s="241">
        <f t="shared" si="6"/>
        <v>0</v>
      </c>
      <c r="P37" s="241">
        <f t="shared" si="6"/>
        <v>0</v>
      </c>
      <c r="Q37" s="237">
        <f>C37/貸出サービス概況!C37*100</f>
        <v>322.25900542204249</v>
      </c>
      <c r="R37" s="242"/>
      <c r="S37" s="155"/>
    </row>
    <row r="38" spans="1:19" s="54" customFormat="1" ht="21.75" customHeight="1">
      <c r="A38" s="62"/>
      <c r="B38" s="240" t="s">
        <v>218</v>
      </c>
      <c r="C38" s="721">
        <v>86495</v>
      </c>
      <c r="D38" s="721">
        <v>64515</v>
      </c>
      <c r="E38" s="721">
        <v>67951</v>
      </c>
      <c r="F38" s="721">
        <v>18544</v>
      </c>
      <c r="G38" s="721">
        <v>86495</v>
      </c>
      <c r="H38" s="721">
        <v>530</v>
      </c>
      <c r="I38" s="721">
        <v>0</v>
      </c>
      <c r="J38" s="721">
        <v>0</v>
      </c>
      <c r="K38" s="721">
        <v>0</v>
      </c>
      <c r="L38" s="721">
        <v>0</v>
      </c>
      <c r="M38" s="721">
        <v>0</v>
      </c>
      <c r="N38" s="721">
        <v>0</v>
      </c>
      <c r="O38" s="721">
        <v>0</v>
      </c>
      <c r="P38" s="721">
        <v>0</v>
      </c>
      <c r="Q38" s="310"/>
      <c r="R38" s="311"/>
      <c r="S38" s="160"/>
    </row>
    <row r="39" spans="1:19" s="54" customFormat="1" ht="21.75" customHeight="1">
      <c r="A39" s="100"/>
      <c r="B39" s="235" t="s">
        <v>328</v>
      </c>
      <c r="C39" s="723">
        <v>93593</v>
      </c>
      <c r="D39" s="723">
        <v>49366</v>
      </c>
      <c r="E39" s="723">
        <v>60788</v>
      </c>
      <c r="F39" s="723">
        <v>32805</v>
      </c>
      <c r="G39" s="723">
        <v>93593</v>
      </c>
      <c r="H39" s="723">
        <v>1587</v>
      </c>
      <c r="I39" s="723">
        <v>0</v>
      </c>
      <c r="J39" s="723">
        <v>0</v>
      </c>
      <c r="K39" s="723">
        <v>0</v>
      </c>
      <c r="L39" s="723">
        <v>0</v>
      </c>
      <c r="M39" s="723">
        <v>0</v>
      </c>
      <c r="N39" s="723">
        <v>0</v>
      </c>
      <c r="O39" s="723">
        <v>0</v>
      </c>
      <c r="P39" s="723">
        <v>0</v>
      </c>
      <c r="Q39" s="300"/>
      <c r="R39" s="301"/>
      <c r="S39" s="160"/>
    </row>
    <row r="40" spans="1:19" s="54" customFormat="1" ht="21.75" customHeight="1">
      <c r="A40" s="843" t="s">
        <v>256</v>
      </c>
      <c r="B40" s="844"/>
      <c r="C40" s="241">
        <f>SUM(C41:C42)</f>
        <v>301329</v>
      </c>
      <c r="D40" s="241">
        <f t="shared" ref="D40:P40" si="7">SUM(D41:D42)</f>
        <v>81600</v>
      </c>
      <c r="E40" s="241">
        <f t="shared" si="7"/>
        <v>228844</v>
      </c>
      <c r="F40" s="241">
        <f t="shared" si="7"/>
        <v>72485</v>
      </c>
      <c r="G40" s="241">
        <f t="shared" si="7"/>
        <v>301329</v>
      </c>
      <c r="H40" s="241">
        <f t="shared" si="7"/>
        <v>2165</v>
      </c>
      <c r="I40" s="241">
        <f t="shared" si="7"/>
        <v>0</v>
      </c>
      <c r="J40" s="241">
        <f t="shared" si="7"/>
        <v>0</v>
      </c>
      <c r="K40" s="241">
        <f t="shared" si="7"/>
        <v>0</v>
      </c>
      <c r="L40" s="241">
        <f t="shared" si="7"/>
        <v>0</v>
      </c>
      <c r="M40" s="241">
        <f t="shared" si="7"/>
        <v>0</v>
      </c>
      <c r="N40" s="241">
        <f t="shared" si="7"/>
        <v>0</v>
      </c>
      <c r="O40" s="241">
        <f t="shared" si="7"/>
        <v>0</v>
      </c>
      <c r="P40" s="241">
        <f t="shared" si="7"/>
        <v>0</v>
      </c>
      <c r="Q40" s="237">
        <f>C40/貸出サービス概況!C40*100</f>
        <v>607.67741545163051</v>
      </c>
      <c r="R40" s="242"/>
      <c r="S40" s="155"/>
    </row>
    <row r="41" spans="1:19" s="54" customFormat="1" ht="21.75" customHeight="1">
      <c r="A41" s="62"/>
      <c r="B41" s="240" t="s">
        <v>219</v>
      </c>
      <c r="C41" s="721">
        <v>148167</v>
      </c>
      <c r="D41" s="721">
        <v>81600</v>
      </c>
      <c r="E41" s="721">
        <v>109748</v>
      </c>
      <c r="F41" s="721">
        <v>38419</v>
      </c>
      <c r="G41" s="721">
        <v>148167</v>
      </c>
      <c r="H41" s="721">
        <v>1344</v>
      </c>
      <c r="I41" s="721">
        <v>0</v>
      </c>
      <c r="J41" s="721">
        <v>0</v>
      </c>
      <c r="K41" s="721">
        <v>0</v>
      </c>
      <c r="L41" s="721">
        <v>0</v>
      </c>
      <c r="M41" s="721">
        <v>0</v>
      </c>
      <c r="N41" s="721">
        <v>0</v>
      </c>
      <c r="O41" s="721">
        <v>0</v>
      </c>
      <c r="P41" s="721">
        <v>0</v>
      </c>
      <c r="Q41" s="315"/>
      <c r="R41" s="311"/>
      <c r="S41" s="160"/>
    </row>
    <row r="42" spans="1:19" s="54" customFormat="1" ht="21.75" customHeight="1">
      <c r="A42" s="100"/>
      <c r="B42" s="235" t="s">
        <v>220</v>
      </c>
      <c r="C42" s="723">
        <v>153162</v>
      </c>
      <c r="D42" s="723"/>
      <c r="E42" s="723">
        <v>119096</v>
      </c>
      <c r="F42" s="723">
        <v>34066</v>
      </c>
      <c r="G42" s="723">
        <v>153162</v>
      </c>
      <c r="H42" s="723">
        <v>821</v>
      </c>
      <c r="I42" s="723">
        <v>0</v>
      </c>
      <c r="J42" s="723">
        <v>0</v>
      </c>
      <c r="K42" s="723">
        <v>0</v>
      </c>
      <c r="L42" s="723">
        <v>0</v>
      </c>
      <c r="M42" s="723">
        <v>0</v>
      </c>
      <c r="N42" s="723">
        <v>0</v>
      </c>
      <c r="O42" s="723"/>
      <c r="P42" s="723"/>
      <c r="Q42" s="345"/>
      <c r="R42" s="301"/>
      <c r="S42" s="160"/>
    </row>
    <row r="43" spans="1:19" s="54" customFormat="1" ht="21.75" customHeight="1">
      <c r="A43" s="846" t="s">
        <v>222</v>
      </c>
      <c r="B43" s="846"/>
      <c r="C43" s="725">
        <v>81159</v>
      </c>
      <c r="D43" s="725">
        <v>45342</v>
      </c>
      <c r="E43" s="725">
        <v>46267</v>
      </c>
      <c r="F43" s="725">
        <v>34892</v>
      </c>
      <c r="G43" s="725">
        <v>81159</v>
      </c>
      <c r="H43" s="725">
        <v>1381</v>
      </c>
      <c r="I43" s="725"/>
      <c r="J43" s="725"/>
      <c r="K43" s="725">
        <v>0</v>
      </c>
      <c r="L43" s="725"/>
      <c r="M43" s="725"/>
      <c r="N43" s="725">
        <v>0</v>
      </c>
      <c r="O43" s="725"/>
      <c r="P43" s="725"/>
      <c r="Q43" s="237">
        <f>C43/貸出サービス概況!C43*100</f>
        <v>370.79221491228071</v>
      </c>
      <c r="R43" s="412"/>
      <c r="S43" s="156"/>
    </row>
    <row r="44" spans="1:19" s="54" customFormat="1" ht="21.75" customHeight="1">
      <c r="A44" s="847" t="s">
        <v>293</v>
      </c>
      <c r="B44" s="847"/>
      <c r="C44" s="722">
        <v>18962</v>
      </c>
      <c r="D44" s="722">
        <v>18820</v>
      </c>
      <c r="E44" s="722">
        <v>18962</v>
      </c>
      <c r="F44" s="722">
        <v>0</v>
      </c>
      <c r="G44" s="722">
        <v>18962</v>
      </c>
      <c r="H44" s="722" t="s">
        <v>148</v>
      </c>
      <c r="I44" s="722"/>
      <c r="J44" s="722"/>
      <c r="K44" s="722">
        <v>0</v>
      </c>
      <c r="L44" s="722"/>
      <c r="M44" s="722"/>
      <c r="N44" s="722">
        <v>0</v>
      </c>
      <c r="O44" s="722"/>
      <c r="P44" s="722" t="s">
        <v>148</v>
      </c>
      <c r="Q44" s="719">
        <f>C44/貸出サービス概況!C44*100</f>
        <v>1720.6896551724139</v>
      </c>
      <c r="R44" s="253"/>
      <c r="S44" s="156"/>
    </row>
    <row r="45" spans="1:19" s="54" customFormat="1" ht="21.75" customHeight="1">
      <c r="A45" s="847" t="s">
        <v>224</v>
      </c>
      <c r="B45" s="847"/>
      <c r="C45" s="722">
        <v>19852</v>
      </c>
      <c r="D45" s="722">
        <v>19852</v>
      </c>
      <c r="E45" s="722">
        <v>11145</v>
      </c>
      <c r="F45" s="722">
        <v>8707</v>
      </c>
      <c r="G45" s="722">
        <v>19852</v>
      </c>
      <c r="H45" s="722">
        <v>0</v>
      </c>
      <c r="I45" s="722">
        <v>0</v>
      </c>
      <c r="J45" s="722">
        <v>0</v>
      </c>
      <c r="K45" s="722">
        <v>0</v>
      </c>
      <c r="L45" s="722">
        <v>0</v>
      </c>
      <c r="M45" s="722">
        <v>0</v>
      </c>
      <c r="N45" s="722">
        <v>0</v>
      </c>
      <c r="O45" s="722">
        <v>0</v>
      </c>
      <c r="P45" s="722">
        <v>0</v>
      </c>
      <c r="Q45" s="719">
        <f>C45/貸出サービス概況!C45*100</f>
        <v>1188.0311190903651</v>
      </c>
      <c r="R45" s="253"/>
      <c r="S45" s="156"/>
    </row>
    <row r="46" spans="1:19" s="54" customFormat="1" ht="21.75" customHeight="1">
      <c r="A46" s="847" t="s">
        <v>228</v>
      </c>
      <c r="B46" s="847"/>
      <c r="C46" s="722">
        <v>61010</v>
      </c>
      <c r="D46" s="722">
        <v>54984</v>
      </c>
      <c r="E46" s="722">
        <v>37902</v>
      </c>
      <c r="F46" s="722">
        <v>23108</v>
      </c>
      <c r="G46" s="722">
        <v>61010</v>
      </c>
      <c r="H46" s="722">
        <v>321</v>
      </c>
      <c r="I46" s="722">
        <v>0</v>
      </c>
      <c r="J46" s="722">
        <v>0</v>
      </c>
      <c r="K46" s="722">
        <v>0</v>
      </c>
      <c r="L46" s="722">
        <v>0</v>
      </c>
      <c r="M46" s="722">
        <v>0</v>
      </c>
      <c r="N46" s="722">
        <v>0</v>
      </c>
      <c r="O46" s="722">
        <v>0</v>
      </c>
      <c r="P46" s="722">
        <v>0</v>
      </c>
      <c r="Q46" s="719">
        <f>C46/貸出サービス概況!C46*100</f>
        <v>475.8599173231417</v>
      </c>
      <c r="R46" s="253"/>
      <c r="S46" s="156"/>
    </row>
    <row r="47" spans="1:19" s="54" customFormat="1" ht="21.75" customHeight="1">
      <c r="A47" s="870" t="s">
        <v>329</v>
      </c>
      <c r="B47" s="871"/>
      <c r="C47" s="722">
        <v>138573</v>
      </c>
      <c r="D47" s="722">
        <v>107304</v>
      </c>
      <c r="E47" s="722">
        <v>93836</v>
      </c>
      <c r="F47" s="722">
        <v>44737</v>
      </c>
      <c r="G47" s="722">
        <v>138573</v>
      </c>
      <c r="H47" s="722">
        <v>733</v>
      </c>
      <c r="I47" s="722">
        <v>0</v>
      </c>
      <c r="J47" s="722">
        <v>0</v>
      </c>
      <c r="K47" s="722">
        <v>0</v>
      </c>
      <c r="L47" s="722">
        <v>0</v>
      </c>
      <c r="M47" s="722">
        <v>0</v>
      </c>
      <c r="N47" s="722">
        <v>0</v>
      </c>
      <c r="O47" s="722">
        <v>0</v>
      </c>
      <c r="P47" s="722">
        <v>0</v>
      </c>
      <c r="Q47" s="719">
        <f>C47/貸出サービス概況!C47*100</f>
        <v>262.61797369518251</v>
      </c>
      <c r="R47" s="311"/>
      <c r="S47" s="160"/>
    </row>
    <row r="48" spans="1:19" s="54" customFormat="1" ht="21.75" customHeight="1">
      <c r="A48" s="843" t="s">
        <v>233</v>
      </c>
      <c r="B48" s="844"/>
      <c r="C48" s="725">
        <v>56285</v>
      </c>
      <c r="D48" s="725">
        <v>56285</v>
      </c>
      <c r="E48" s="725">
        <v>38746</v>
      </c>
      <c r="F48" s="725">
        <v>10579</v>
      </c>
      <c r="G48" s="725">
        <v>49325</v>
      </c>
      <c r="H48" s="725">
        <v>176</v>
      </c>
      <c r="I48" s="725">
        <v>0</v>
      </c>
      <c r="J48" s="725">
        <v>0</v>
      </c>
      <c r="K48" s="725">
        <v>0</v>
      </c>
      <c r="L48" s="725">
        <v>0</v>
      </c>
      <c r="M48" s="725">
        <v>0</v>
      </c>
      <c r="N48" s="725">
        <v>0</v>
      </c>
      <c r="O48" s="725">
        <v>0</v>
      </c>
      <c r="P48" s="725">
        <v>0</v>
      </c>
      <c r="Q48" s="237">
        <f>C48/貸出サービス概況!C48*100</f>
        <v>901.28102481985582</v>
      </c>
      <c r="R48" s="397"/>
      <c r="S48" s="160"/>
    </row>
    <row r="49" spans="1:19" s="54" customFormat="1" ht="21.75" customHeight="1">
      <c r="A49" s="836" t="s">
        <v>225</v>
      </c>
      <c r="B49" s="837"/>
      <c r="C49" s="722">
        <v>189896</v>
      </c>
      <c r="D49" s="722">
        <v>99235</v>
      </c>
      <c r="E49" s="722">
        <v>139315</v>
      </c>
      <c r="F49" s="722">
        <v>50581</v>
      </c>
      <c r="G49" s="722">
        <v>189896</v>
      </c>
      <c r="H49" s="722"/>
      <c r="I49" s="722">
        <v>0</v>
      </c>
      <c r="J49" s="722">
        <v>0</v>
      </c>
      <c r="K49" s="722">
        <v>0</v>
      </c>
      <c r="L49" s="722">
        <v>0</v>
      </c>
      <c r="M49" s="722">
        <v>0</v>
      </c>
      <c r="N49" s="722">
        <v>0</v>
      </c>
      <c r="O49" s="722">
        <v>0</v>
      </c>
      <c r="P49" s="722">
        <v>0</v>
      </c>
      <c r="Q49" s="719">
        <f>C49/貸出サービス概況!C49*100</f>
        <v>524.38627012398865</v>
      </c>
      <c r="R49" s="253"/>
      <c r="S49" s="156"/>
    </row>
    <row r="50" spans="1:19" s="54" customFormat="1" ht="21.75" customHeight="1">
      <c r="A50" s="836" t="s">
        <v>226</v>
      </c>
      <c r="B50" s="837"/>
      <c r="C50" s="722">
        <v>87194</v>
      </c>
      <c r="D50" s="722">
        <v>69131</v>
      </c>
      <c r="E50" s="722">
        <v>52283</v>
      </c>
      <c r="F50" s="722">
        <v>27014</v>
      </c>
      <c r="G50" s="722">
        <v>79297</v>
      </c>
      <c r="H50" s="722">
        <v>583</v>
      </c>
      <c r="I50" s="722">
        <v>0</v>
      </c>
      <c r="J50" s="722">
        <v>0</v>
      </c>
      <c r="K50" s="722">
        <v>0</v>
      </c>
      <c r="L50" s="722">
        <v>0</v>
      </c>
      <c r="M50" s="722">
        <v>0</v>
      </c>
      <c r="N50" s="722">
        <v>0</v>
      </c>
      <c r="O50" s="722">
        <v>7897</v>
      </c>
      <c r="P50" s="722" t="s">
        <v>148</v>
      </c>
      <c r="Q50" s="719">
        <f>C50/貸出サービス概況!C50*100</f>
        <v>797.23873091341318</v>
      </c>
      <c r="R50" s="311"/>
      <c r="S50" s="161"/>
    </row>
    <row r="51" spans="1:19" s="54" customFormat="1" ht="21.75" customHeight="1">
      <c r="A51" s="836" t="s">
        <v>229</v>
      </c>
      <c r="B51" s="837"/>
      <c r="C51" s="722">
        <v>47452</v>
      </c>
      <c r="D51" s="722">
        <v>47452</v>
      </c>
      <c r="E51" s="722">
        <v>31200</v>
      </c>
      <c r="F51" s="722">
        <v>16252</v>
      </c>
      <c r="G51" s="722">
        <v>47452</v>
      </c>
      <c r="H51" s="722">
        <v>529</v>
      </c>
      <c r="I51" s="722">
        <v>0</v>
      </c>
      <c r="J51" s="722">
        <v>0</v>
      </c>
      <c r="K51" s="722">
        <v>0</v>
      </c>
      <c r="L51" s="722">
        <v>0</v>
      </c>
      <c r="M51" s="722">
        <v>0</v>
      </c>
      <c r="N51" s="722">
        <v>0</v>
      </c>
      <c r="O51" s="722">
        <v>0</v>
      </c>
      <c r="P51" s="722">
        <v>0</v>
      </c>
      <c r="Q51" s="719">
        <f>C51/貸出サービス概況!C51*100</f>
        <v>430.6379889282149</v>
      </c>
      <c r="R51" s="253"/>
      <c r="S51" s="156"/>
    </row>
    <row r="52" spans="1:19" s="54" customFormat="1" ht="21.75" customHeight="1">
      <c r="A52" s="836" t="s">
        <v>227</v>
      </c>
      <c r="B52" s="837"/>
      <c r="C52" s="722">
        <v>131148</v>
      </c>
      <c r="D52" s="722">
        <v>85963</v>
      </c>
      <c r="E52" s="722">
        <v>98467</v>
      </c>
      <c r="F52" s="722">
        <v>32681</v>
      </c>
      <c r="G52" s="722">
        <v>131148</v>
      </c>
      <c r="H52" s="722">
        <v>1181</v>
      </c>
      <c r="I52" s="722">
        <v>0</v>
      </c>
      <c r="J52" s="722">
        <v>0</v>
      </c>
      <c r="K52" s="722">
        <v>0</v>
      </c>
      <c r="L52" s="722">
        <v>0</v>
      </c>
      <c r="M52" s="722">
        <v>0</v>
      </c>
      <c r="N52" s="722">
        <v>0</v>
      </c>
      <c r="O52" s="722">
        <v>0</v>
      </c>
      <c r="P52" s="722">
        <v>0</v>
      </c>
      <c r="Q52" s="719">
        <f>C52/貸出サービス概況!C52*100</f>
        <v>313.89387520643351</v>
      </c>
      <c r="R52" s="311"/>
      <c r="S52" s="160"/>
    </row>
    <row r="53" spans="1:19" s="54" customFormat="1" ht="21.75" customHeight="1" thickBot="1">
      <c r="A53" s="834" t="s">
        <v>230</v>
      </c>
      <c r="B53" s="840"/>
      <c r="C53" s="728">
        <v>160172</v>
      </c>
      <c r="D53" s="728">
        <v>93596</v>
      </c>
      <c r="E53" s="728">
        <v>114010</v>
      </c>
      <c r="F53" s="728">
        <v>37910</v>
      </c>
      <c r="G53" s="728">
        <v>151920</v>
      </c>
      <c r="H53" s="728">
        <v>1361</v>
      </c>
      <c r="I53" s="728">
        <v>1064</v>
      </c>
      <c r="J53" s="728">
        <v>7188</v>
      </c>
      <c r="K53" s="728">
        <v>8252</v>
      </c>
      <c r="L53" s="728">
        <v>0</v>
      </c>
      <c r="M53" s="728">
        <v>0</v>
      </c>
      <c r="N53" s="728">
        <v>0</v>
      </c>
      <c r="O53" s="728">
        <v>0</v>
      </c>
      <c r="P53" s="728">
        <v>0</v>
      </c>
      <c r="Q53" s="719">
        <f>C53/貸出サービス概況!C53*100</f>
        <v>617.1855733662145</v>
      </c>
      <c r="R53" s="508"/>
      <c r="S53" s="156"/>
    </row>
    <row r="54" spans="1:19" s="54" customFormat="1" ht="21.75" customHeight="1" thickBot="1">
      <c r="A54" s="838" t="s">
        <v>158</v>
      </c>
      <c r="B54" s="839"/>
      <c r="C54" s="47">
        <f t="shared" ref="C54:P54" si="8">SUM(C5,C9,C16,C19,C24,C30:C31,C32,C35:C36,C37,C40,C43:C53)</f>
        <v>6986173</v>
      </c>
      <c r="D54" s="47">
        <f t="shared" si="8"/>
        <v>4099836</v>
      </c>
      <c r="E54" s="47">
        <f t="shared" si="8"/>
        <v>4713625</v>
      </c>
      <c r="F54" s="47">
        <f t="shared" si="8"/>
        <v>1798396</v>
      </c>
      <c r="G54" s="47">
        <f t="shared" si="8"/>
        <v>6512021</v>
      </c>
      <c r="H54" s="47">
        <f t="shared" si="8"/>
        <v>44713</v>
      </c>
      <c r="I54" s="47">
        <f t="shared" si="8"/>
        <v>31725</v>
      </c>
      <c r="J54" s="47">
        <f t="shared" si="8"/>
        <v>60362</v>
      </c>
      <c r="K54" s="47">
        <f t="shared" si="8"/>
        <v>92087</v>
      </c>
      <c r="L54" s="47">
        <f t="shared" si="8"/>
        <v>229843</v>
      </c>
      <c r="M54" s="47">
        <f t="shared" si="8"/>
        <v>135742</v>
      </c>
      <c r="N54" s="47">
        <f t="shared" si="8"/>
        <v>365585</v>
      </c>
      <c r="O54" s="47">
        <f t="shared" si="8"/>
        <v>9520</v>
      </c>
      <c r="P54" s="47">
        <f t="shared" si="8"/>
        <v>0</v>
      </c>
      <c r="Q54" s="231">
        <f>C54/貸出サービス概況!C54*100</f>
        <v>373.26578098828031</v>
      </c>
      <c r="R54" s="158"/>
      <c r="S54" s="155"/>
    </row>
    <row r="55" spans="1:19" s="54" customFormat="1" ht="21.75" customHeight="1">
      <c r="A55" s="841" t="s">
        <v>231</v>
      </c>
      <c r="B55" s="842"/>
      <c r="C55" s="729">
        <v>16073</v>
      </c>
      <c r="D55" s="730" t="s">
        <v>146</v>
      </c>
      <c r="E55" s="731">
        <v>16073</v>
      </c>
      <c r="F55" s="730">
        <v>0</v>
      </c>
      <c r="G55" s="730">
        <v>16073</v>
      </c>
      <c r="H55" s="730">
        <v>0</v>
      </c>
      <c r="I55" s="730">
        <v>0</v>
      </c>
      <c r="J55" s="730">
        <v>0</v>
      </c>
      <c r="K55" s="730">
        <v>0</v>
      </c>
      <c r="L55" s="730">
        <v>0</v>
      </c>
      <c r="M55" s="730">
        <v>0</v>
      </c>
      <c r="N55" s="730">
        <v>0</v>
      </c>
      <c r="O55" s="730">
        <v>0</v>
      </c>
      <c r="P55" s="730">
        <v>0</v>
      </c>
      <c r="Q55" s="258"/>
      <c r="R55" s="481"/>
      <c r="S55" s="156"/>
    </row>
    <row r="56" spans="1:19" s="54" customFormat="1" ht="21.75" customHeight="1">
      <c r="A56" s="836" t="s">
        <v>232</v>
      </c>
      <c r="B56" s="845"/>
      <c r="C56" s="732">
        <v>26686</v>
      </c>
      <c r="D56" s="718"/>
      <c r="E56" s="733">
        <v>26686</v>
      </c>
      <c r="F56" s="718"/>
      <c r="G56" s="718">
        <v>26686</v>
      </c>
      <c r="H56" s="718"/>
      <c r="I56" s="718"/>
      <c r="J56" s="718"/>
      <c r="K56" s="718">
        <v>0</v>
      </c>
      <c r="L56" s="718"/>
      <c r="M56" s="718"/>
      <c r="N56" s="718">
        <v>0</v>
      </c>
      <c r="O56" s="718"/>
      <c r="P56" s="718"/>
      <c r="Q56" s="258"/>
      <c r="R56" s="253"/>
      <c r="S56" s="156"/>
    </row>
    <row r="57" spans="1:19" s="54" customFormat="1" ht="21.75" customHeight="1" thickBot="1">
      <c r="A57" s="834" t="s">
        <v>184</v>
      </c>
      <c r="B57" s="835"/>
      <c r="C57" s="541">
        <v>835581</v>
      </c>
      <c r="D57" s="718">
        <v>175148</v>
      </c>
      <c r="E57" s="541">
        <v>704214</v>
      </c>
      <c r="F57" s="541">
        <v>81340</v>
      </c>
      <c r="G57" s="541">
        <v>785554</v>
      </c>
      <c r="H57" s="541" t="s">
        <v>148</v>
      </c>
      <c r="I57" s="541">
        <v>0</v>
      </c>
      <c r="J57" s="541">
        <v>0</v>
      </c>
      <c r="K57" s="541">
        <v>0</v>
      </c>
      <c r="L57" s="541">
        <v>0</v>
      </c>
      <c r="M57" s="541">
        <v>0</v>
      </c>
      <c r="N57" s="541">
        <v>0</v>
      </c>
      <c r="O57" s="541">
        <v>50027</v>
      </c>
      <c r="P57" s="541" t="s">
        <v>148</v>
      </c>
      <c r="Q57" s="719">
        <f>C57/貸出サービス概況!C57*100</f>
        <v>43.044670937231963</v>
      </c>
      <c r="R57" s="508" t="s">
        <v>445</v>
      </c>
      <c r="S57" s="156"/>
    </row>
    <row r="58" spans="1:19" ht="21.75" customHeight="1" thickBot="1">
      <c r="A58" s="838" t="s">
        <v>158</v>
      </c>
      <c r="B58" s="839"/>
      <c r="C58" s="47">
        <f>SUM(C55:C57)</f>
        <v>878340</v>
      </c>
      <c r="D58" s="47">
        <f t="shared" ref="D58:P58" si="9">SUM(D55:D57)</f>
        <v>175148</v>
      </c>
      <c r="E58" s="47">
        <f t="shared" si="9"/>
        <v>746973</v>
      </c>
      <c r="F58" s="47">
        <f t="shared" si="9"/>
        <v>81340</v>
      </c>
      <c r="G58" s="47">
        <f t="shared" si="9"/>
        <v>828313</v>
      </c>
      <c r="H58" s="47">
        <f t="shared" si="9"/>
        <v>0</v>
      </c>
      <c r="I58" s="47">
        <f t="shared" si="9"/>
        <v>0</v>
      </c>
      <c r="J58" s="47">
        <f t="shared" si="9"/>
        <v>0</v>
      </c>
      <c r="K58" s="47">
        <f t="shared" si="9"/>
        <v>0</v>
      </c>
      <c r="L58" s="47">
        <f t="shared" si="9"/>
        <v>0</v>
      </c>
      <c r="M58" s="47">
        <f t="shared" si="9"/>
        <v>0</v>
      </c>
      <c r="N58" s="47">
        <f t="shared" si="9"/>
        <v>0</v>
      </c>
      <c r="O58" s="47">
        <f t="shared" si="9"/>
        <v>50027</v>
      </c>
      <c r="P58" s="47">
        <f t="shared" si="9"/>
        <v>0</v>
      </c>
      <c r="Q58" s="47" t="s">
        <v>148</v>
      </c>
      <c r="R58" s="158"/>
      <c r="S58" s="155"/>
    </row>
    <row r="59" spans="1:19" ht="21.75" customHeight="1" thickBot="1">
      <c r="A59" s="838" t="s">
        <v>11</v>
      </c>
      <c r="B59" s="839"/>
      <c r="C59" s="49">
        <f>C54+C58</f>
        <v>7864513</v>
      </c>
      <c r="D59" s="49">
        <f t="shared" ref="D59:P59" si="10">D54+D58</f>
        <v>4274984</v>
      </c>
      <c r="E59" s="49">
        <f t="shared" si="10"/>
        <v>5460598</v>
      </c>
      <c r="F59" s="49">
        <f t="shared" si="10"/>
        <v>1879736</v>
      </c>
      <c r="G59" s="49">
        <f t="shared" si="10"/>
        <v>7340334</v>
      </c>
      <c r="H59" s="49">
        <f t="shared" si="10"/>
        <v>44713</v>
      </c>
      <c r="I59" s="49">
        <f t="shared" si="10"/>
        <v>31725</v>
      </c>
      <c r="J59" s="49">
        <f t="shared" si="10"/>
        <v>60362</v>
      </c>
      <c r="K59" s="49">
        <f t="shared" si="10"/>
        <v>92087</v>
      </c>
      <c r="L59" s="49">
        <f t="shared" si="10"/>
        <v>229843</v>
      </c>
      <c r="M59" s="49">
        <f t="shared" si="10"/>
        <v>135742</v>
      </c>
      <c r="N59" s="49">
        <f t="shared" si="10"/>
        <v>365585</v>
      </c>
      <c r="O59" s="49">
        <f t="shared" si="10"/>
        <v>59547</v>
      </c>
      <c r="P59" s="49">
        <f t="shared" si="10"/>
        <v>0</v>
      </c>
      <c r="Q59" s="49" t="s">
        <v>148</v>
      </c>
      <c r="R59" s="159"/>
      <c r="S59" s="155"/>
    </row>
  </sheetData>
  <mergeCells count="35">
    <mergeCell ref="O3:P3"/>
    <mergeCell ref="A2:B4"/>
    <mergeCell ref="A5:B5"/>
    <mergeCell ref="A9:B9"/>
    <mergeCell ref="A16:B16"/>
    <mergeCell ref="A19:B19"/>
    <mergeCell ref="E3:H3"/>
    <mergeCell ref="E2:K2"/>
    <mergeCell ref="I3:K3"/>
    <mergeCell ref="L3:N3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view="pageBreakPreview" zoomScale="70" zoomScaleNormal="70" zoomScaleSheetLayoutView="70" workbookViewId="0">
      <selection activeCell="F23" sqref="F23"/>
    </sheetView>
  </sheetViews>
  <sheetFormatPr defaultRowHeight="13.5"/>
  <cols>
    <col min="1" max="1" width="10" style="56" customWidth="1"/>
    <col min="2" max="14" width="11.625" style="41" customWidth="1"/>
    <col min="15" max="15" width="13.625" style="41" customWidth="1"/>
    <col min="16" max="16" width="52.25" style="41" customWidth="1"/>
    <col min="17" max="16384" width="9" style="41"/>
  </cols>
  <sheetData>
    <row r="1" spans="1:16" ht="14.25">
      <c r="A1" s="765" t="s">
        <v>607</v>
      </c>
      <c r="P1" s="56" t="str">
        <f>蔵書Ⅰ!R1</f>
        <v>平成31年3月31日現在</v>
      </c>
    </row>
    <row r="2" spans="1:16" ht="13.5" customHeight="1">
      <c r="A2" s="846" t="s">
        <v>0</v>
      </c>
      <c r="B2" s="864" t="s">
        <v>13</v>
      </c>
      <c r="C2" s="865"/>
      <c r="D2" s="865"/>
      <c r="E2" s="865"/>
      <c r="F2" s="865"/>
      <c r="G2" s="865"/>
      <c r="H2" s="865"/>
      <c r="I2" s="865"/>
      <c r="J2" s="865"/>
      <c r="K2" s="57"/>
      <c r="L2" s="57"/>
      <c r="M2" s="57"/>
      <c r="N2" s="57"/>
      <c r="O2" s="58" t="s">
        <v>2</v>
      </c>
      <c r="P2" s="14" t="s">
        <v>330</v>
      </c>
    </row>
    <row r="3" spans="1:16" ht="14.1" customHeight="1">
      <c r="A3" s="847"/>
      <c r="B3" s="14" t="s">
        <v>14</v>
      </c>
      <c r="C3" s="77" t="s">
        <v>57</v>
      </c>
      <c r="D3" s="14" t="s">
        <v>58</v>
      </c>
      <c r="E3" s="14" t="s">
        <v>59</v>
      </c>
      <c r="F3" s="14" t="s">
        <v>60</v>
      </c>
      <c r="G3" s="14" t="s">
        <v>61</v>
      </c>
      <c r="H3" s="14" t="s">
        <v>611</v>
      </c>
      <c r="I3" s="14" t="s">
        <v>612</v>
      </c>
      <c r="J3" s="14" t="s">
        <v>613</v>
      </c>
      <c r="K3" s="14" t="s">
        <v>524</v>
      </c>
      <c r="L3" s="14" t="s">
        <v>63</v>
      </c>
      <c r="M3" s="14" t="s">
        <v>614</v>
      </c>
      <c r="N3" s="76" t="s">
        <v>615</v>
      </c>
      <c r="O3" s="76" t="s">
        <v>616</v>
      </c>
      <c r="P3" s="59"/>
    </row>
    <row r="4" spans="1:16" ht="14.1" customHeight="1">
      <c r="A4" s="869"/>
      <c r="B4" s="188">
        <v>0</v>
      </c>
      <c r="C4" s="188">
        <v>1</v>
      </c>
      <c r="D4" s="188">
        <v>2</v>
      </c>
      <c r="E4" s="188">
        <v>3</v>
      </c>
      <c r="F4" s="188">
        <v>4</v>
      </c>
      <c r="G4" s="188">
        <v>5</v>
      </c>
      <c r="H4" s="188">
        <v>6</v>
      </c>
      <c r="I4" s="188">
        <v>7</v>
      </c>
      <c r="J4" s="188">
        <v>8</v>
      </c>
      <c r="K4" s="188">
        <v>9</v>
      </c>
      <c r="L4" s="128"/>
      <c r="M4" s="128"/>
      <c r="N4" s="128"/>
      <c r="O4" s="128"/>
      <c r="P4" s="128"/>
    </row>
    <row r="5" spans="1:16" s="54" customFormat="1" ht="22.5" customHeight="1">
      <c r="A5" s="324" t="s">
        <v>277</v>
      </c>
      <c r="B5" s="313">
        <v>11017</v>
      </c>
      <c r="C5" s="313">
        <v>11172</v>
      </c>
      <c r="D5" s="313">
        <v>23869</v>
      </c>
      <c r="E5" s="313">
        <v>28875</v>
      </c>
      <c r="F5" s="313">
        <v>11735</v>
      </c>
      <c r="G5" s="313">
        <v>12634</v>
      </c>
      <c r="H5" s="313">
        <v>6276</v>
      </c>
      <c r="I5" s="313">
        <v>24976</v>
      </c>
      <c r="J5" s="313">
        <v>3103</v>
      </c>
      <c r="K5" s="313">
        <v>78108</v>
      </c>
      <c r="L5" s="313">
        <v>77617</v>
      </c>
      <c r="M5" s="313">
        <v>1185</v>
      </c>
      <c r="N5" s="313">
        <v>17594</v>
      </c>
      <c r="O5" s="313">
        <v>308161</v>
      </c>
      <c r="P5" s="313"/>
    </row>
    <row r="6" spans="1:16" s="54" customFormat="1" ht="22.5" customHeight="1">
      <c r="A6" s="274" t="s">
        <v>269</v>
      </c>
      <c r="B6" s="255" t="s">
        <v>148</v>
      </c>
      <c r="C6" s="255" t="s">
        <v>148</v>
      </c>
      <c r="D6" s="255" t="s">
        <v>148</v>
      </c>
      <c r="E6" s="255" t="s">
        <v>148</v>
      </c>
      <c r="F6" s="255" t="s">
        <v>148</v>
      </c>
      <c r="G6" s="255" t="s">
        <v>148</v>
      </c>
      <c r="H6" s="255" t="s">
        <v>148</v>
      </c>
      <c r="I6" s="255" t="s">
        <v>148</v>
      </c>
      <c r="J6" s="255" t="s">
        <v>148</v>
      </c>
      <c r="K6" s="255" t="s">
        <v>148</v>
      </c>
      <c r="L6" s="255" t="s">
        <v>148</v>
      </c>
      <c r="M6" s="255" t="s">
        <v>148</v>
      </c>
      <c r="N6" s="255" t="s">
        <v>148</v>
      </c>
      <c r="O6" s="255">
        <v>15818</v>
      </c>
      <c r="P6" s="255"/>
    </row>
    <row r="7" spans="1:16" s="54" customFormat="1" ht="22.5" customHeight="1">
      <c r="A7" s="274" t="s">
        <v>271</v>
      </c>
      <c r="B7" s="255" t="s">
        <v>148</v>
      </c>
      <c r="C7" s="255" t="s">
        <v>148</v>
      </c>
      <c r="D7" s="255" t="s">
        <v>148</v>
      </c>
      <c r="E7" s="255" t="s">
        <v>148</v>
      </c>
      <c r="F7" s="255" t="s">
        <v>148</v>
      </c>
      <c r="G7" s="255" t="s">
        <v>148</v>
      </c>
      <c r="H7" s="255" t="s">
        <v>148</v>
      </c>
      <c r="I7" s="255" t="s">
        <v>148</v>
      </c>
      <c r="J7" s="255" t="s">
        <v>148</v>
      </c>
      <c r="K7" s="255" t="s">
        <v>148</v>
      </c>
      <c r="L7" s="255" t="s">
        <v>148</v>
      </c>
      <c r="M7" s="255" t="s">
        <v>148</v>
      </c>
      <c r="N7" s="255" t="s">
        <v>148</v>
      </c>
      <c r="O7" s="255">
        <v>288388</v>
      </c>
      <c r="P7" s="255"/>
    </row>
    <row r="8" spans="1:16" s="54" customFormat="1" ht="22.5" customHeight="1">
      <c r="A8" s="274" t="s">
        <v>257</v>
      </c>
      <c r="B8" s="255">
        <v>15956</v>
      </c>
      <c r="C8" s="255">
        <v>23180</v>
      </c>
      <c r="D8" s="255">
        <v>41715</v>
      </c>
      <c r="E8" s="255">
        <v>89527</v>
      </c>
      <c r="F8" s="255">
        <v>34610</v>
      </c>
      <c r="G8" s="255">
        <v>41842</v>
      </c>
      <c r="H8" s="255">
        <v>17299</v>
      </c>
      <c r="I8" s="255">
        <v>48295</v>
      </c>
      <c r="J8" s="255">
        <v>8070</v>
      </c>
      <c r="K8" s="255">
        <v>141431</v>
      </c>
      <c r="L8" s="255">
        <v>42913</v>
      </c>
      <c r="M8" s="255">
        <v>867</v>
      </c>
      <c r="N8" s="255">
        <v>17</v>
      </c>
      <c r="O8" s="255">
        <v>505722</v>
      </c>
      <c r="P8" s="255"/>
    </row>
    <row r="9" spans="1:16" s="54" customFormat="1" ht="22.5" customHeight="1">
      <c r="A9" s="274" t="s">
        <v>258</v>
      </c>
      <c r="B9" s="255">
        <v>656</v>
      </c>
      <c r="C9" s="255">
        <v>1128</v>
      </c>
      <c r="D9" s="255">
        <v>2607</v>
      </c>
      <c r="E9" s="255">
        <v>3315</v>
      </c>
      <c r="F9" s="255">
        <v>2240</v>
      </c>
      <c r="G9" s="255">
        <v>2938</v>
      </c>
      <c r="H9" s="255">
        <v>1014</v>
      </c>
      <c r="I9" s="255">
        <v>2829</v>
      </c>
      <c r="J9" s="255">
        <v>579</v>
      </c>
      <c r="K9" s="255">
        <v>11279</v>
      </c>
      <c r="L9" s="255">
        <v>3241</v>
      </c>
      <c r="M9" s="255">
        <v>18</v>
      </c>
      <c r="N9" s="255">
        <v>0</v>
      </c>
      <c r="O9" s="255">
        <v>31844</v>
      </c>
      <c r="P9" s="255"/>
    </row>
    <row r="10" spans="1:16" s="54" customFormat="1" ht="22.5" customHeight="1">
      <c r="A10" s="324" t="s">
        <v>143</v>
      </c>
      <c r="B10" s="313">
        <v>3670</v>
      </c>
      <c r="C10" s="313">
        <v>4064</v>
      </c>
      <c r="D10" s="313">
        <v>9583</v>
      </c>
      <c r="E10" s="313">
        <v>12871</v>
      </c>
      <c r="F10" s="313">
        <v>7373</v>
      </c>
      <c r="G10" s="313">
        <v>8460</v>
      </c>
      <c r="H10" s="313">
        <v>3176</v>
      </c>
      <c r="I10" s="313">
        <v>8857</v>
      </c>
      <c r="J10" s="313">
        <v>1558</v>
      </c>
      <c r="K10" s="313">
        <v>42830</v>
      </c>
      <c r="L10" s="313">
        <v>4479</v>
      </c>
      <c r="M10" s="313">
        <v>187</v>
      </c>
      <c r="N10" s="313">
        <v>5</v>
      </c>
      <c r="O10" s="313">
        <v>107113</v>
      </c>
      <c r="P10" s="313"/>
    </row>
    <row r="11" spans="1:16" s="54" customFormat="1" ht="22.5" customHeight="1">
      <c r="A11" s="274" t="s">
        <v>144</v>
      </c>
      <c r="B11" s="255">
        <v>2425</v>
      </c>
      <c r="C11" s="255">
        <v>2314</v>
      </c>
      <c r="D11" s="255">
        <v>6424</v>
      </c>
      <c r="E11" s="255">
        <v>7647</v>
      </c>
      <c r="F11" s="255">
        <v>4556</v>
      </c>
      <c r="G11" s="255">
        <v>4986</v>
      </c>
      <c r="H11" s="255">
        <v>2011</v>
      </c>
      <c r="I11" s="255">
        <v>6233</v>
      </c>
      <c r="J11" s="255">
        <v>1566</v>
      </c>
      <c r="K11" s="255">
        <v>26007</v>
      </c>
      <c r="L11" s="255">
        <v>6114</v>
      </c>
      <c r="M11" s="255">
        <v>32</v>
      </c>
      <c r="N11" s="255">
        <v>0</v>
      </c>
      <c r="O11" s="255">
        <v>70315</v>
      </c>
      <c r="P11" s="255"/>
    </row>
    <row r="12" spans="1:16" s="54" customFormat="1" ht="22.5" customHeight="1">
      <c r="A12" s="274" t="s">
        <v>147</v>
      </c>
      <c r="B12" s="255">
        <v>615</v>
      </c>
      <c r="C12" s="255">
        <v>690</v>
      </c>
      <c r="D12" s="255">
        <v>2242</v>
      </c>
      <c r="E12" s="255">
        <v>3120</v>
      </c>
      <c r="F12" s="255">
        <v>2521</v>
      </c>
      <c r="G12" s="255">
        <v>3959</v>
      </c>
      <c r="H12" s="255">
        <v>1191</v>
      </c>
      <c r="I12" s="255">
        <v>3749</v>
      </c>
      <c r="J12" s="255">
        <v>453</v>
      </c>
      <c r="K12" s="255">
        <v>19048</v>
      </c>
      <c r="L12" s="255">
        <v>4194</v>
      </c>
      <c r="M12" s="255">
        <v>0</v>
      </c>
      <c r="N12" s="255">
        <v>8</v>
      </c>
      <c r="O12" s="255">
        <v>41790</v>
      </c>
      <c r="P12" s="255"/>
    </row>
    <row r="13" spans="1:16" s="54" customFormat="1" ht="22.5" customHeight="1">
      <c r="A13" s="15" t="s">
        <v>223</v>
      </c>
      <c r="B13" s="472">
        <v>849</v>
      </c>
      <c r="C13" s="472">
        <v>1190</v>
      </c>
      <c r="D13" s="472">
        <v>3874</v>
      </c>
      <c r="E13" s="472">
        <v>3278</v>
      </c>
      <c r="F13" s="472">
        <v>1584</v>
      </c>
      <c r="G13" s="472">
        <v>2216</v>
      </c>
      <c r="H13" s="472">
        <v>812</v>
      </c>
      <c r="I13" s="472">
        <v>2830</v>
      </c>
      <c r="J13" s="472">
        <v>649</v>
      </c>
      <c r="K13" s="472">
        <v>11329</v>
      </c>
      <c r="L13" s="472">
        <v>2232</v>
      </c>
      <c r="M13" s="472">
        <v>0</v>
      </c>
      <c r="N13" s="472">
        <v>0</v>
      </c>
      <c r="O13" s="472">
        <v>30843</v>
      </c>
      <c r="P13" s="472"/>
    </row>
    <row r="14" spans="1:16" s="54" customFormat="1" ht="22.5" customHeight="1">
      <c r="A14" s="356" t="s">
        <v>145</v>
      </c>
      <c r="B14" s="710">
        <v>4466</v>
      </c>
      <c r="C14" s="710">
        <v>5365</v>
      </c>
      <c r="D14" s="710">
        <v>12062</v>
      </c>
      <c r="E14" s="710">
        <v>13982</v>
      </c>
      <c r="F14" s="710">
        <v>6416</v>
      </c>
      <c r="G14" s="710">
        <v>8138</v>
      </c>
      <c r="H14" s="710">
        <v>3505</v>
      </c>
      <c r="I14" s="710">
        <v>13606</v>
      </c>
      <c r="J14" s="710">
        <v>1572</v>
      </c>
      <c r="K14" s="710">
        <v>35620</v>
      </c>
      <c r="L14" s="710">
        <v>24713</v>
      </c>
      <c r="M14" s="710">
        <v>8687</v>
      </c>
      <c r="N14" s="710">
        <v>12198</v>
      </c>
      <c r="O14" s="710">
        <v>150330</v>
      </c>
      <c r="P14" s="445"/>
    </row>
    <row r="15" spans="1:16" s="54" customFormat="1" ht="22.5" customHeight="1">
      <c r="A15" s="324" t="s">
        <v>259</v>
      </c>
      <c r="B15" s="313">
        <v>784</v>
      </c>
      <c r="C15" s="313">
        <v>1234</v>
      </c>
      <c r="D15" s="313">
        <v>2638</v>
      </c>
      <c r="E15" s="313">
        <v>3457</v>
      </c>
      <c r="F15" s="313">
        <v>2738</v>
      </c>
      <c r="G15" s="313">
        <v>3148</v>
      </c>
      <c r="H15" s="313">
        <v>1073</v>
      </c>
      <c r="I15" s="313">
        <v>4534</v>
      </c>
      <c r="J15" s="313">
        <v>372</v>
      </c>
      <c r="K15" s="313">
        <v>18401</v>
      </c>
      <c r="L15" s="313">
        <v>4182</v>
      </c>
      <c r="M15" s="313">
        <v>16</v>
      </c>
      <c r="N15" s="313">
        <v>686</v>
      </c>
      <c r="O15" s="313">
        <v>43263</v>
      </c>
      <c r="P15" s="450"/>
    </row>
    <row r="16" spans="1:16" s="54" customFormat="1" ht="22.5" customHeight="1">
      <c r="A16" s="274" t="s">
        <v>251</v>
      </c>
      <c r="B16" s="255">
        <v>7266</v>
      </c>
      <c r="C16" s="255">
        <v>6759</v>
      </c>
      <c r="D16" s="255">
        <v>16217</v>
      </c>
      <c r="E16" s="255">
        <v>20241</v>
      </c>
      <c r="F16" s="255">
        <v>9157</v>
      </c>
      <c r="G16" s="255">
        <v>8831</v>
      </c>
      <c r="H16" s="255">
        <v>4885</v>
      </c>
      <c r="I16" s="255">
        <v>14839</v>
      </c>
      <c r="J16" s="255">
        <v>2786</v>
      </c>
      <c r="K16" s="255">
        <v>63694</v>
      </c>
      <c r="L16" s="255">
        <v>30928</v>
      </c>
      <c r="M16" s="255">
        <v>1908</v>
      </c>
      <c r="N16" s="255">
        <v>1143</v>
      </c>
      <c r="O16" s="255">
        <v>188654</v>
      </c>
      <c r="P16" s="255"/>
    </row>
    <row r="17" spans="1:18" s="54" customFormat="1" ht="22.5" customHeight="1">
      <c r="A17" s="15" t="s">
        <v>235</v>
      </c>
      <c r="B17" s="254">
        <v>1015</v>
      </c>
      <c r="C17" s="254">
        <v>1516</v>
      </c>
      <c r="D17" s="254">
        <v>3054</v>
      </c>
      <c r="E17" s="254">
        <v>3186</v>
      </c>
      <c r="F17" s="254">
        <v>2414</v>
      </c>
      <c r="G17" s="254">
        <v>3920</v>
      </c>
      <c r="H17" s="254">
        <v>1374</v>
      </c>
      <c r="I17" s="255">
        <v>4330</v>
      </c>
      <c r="J17" s="255">
        <v>700</v>
      </c>
      <c r="K17" s="255">
        <v>17136</v>
      </c>
      <c r="L17" s="255">
        <v>2041</v>
      </c>
      <c r="M17" s="255">
        <v>110</v>
      </c>
      <c r="N17" s="255">
        <v>0</v>
      </c>
      <c r="O17" s="255">
        <v>40796</v>
      </c>
      <c r="P17" s="254"/>
    </row>
    <row r="18" spans="1:18" s="54" customFormat="1" ht="22.5" customHeight="1">
      <c r="A18" s="15" t="s">
        <v>237</v>
      </c>
      <c r="B18" s="254">
        <v>1680</v>
      </c>
      <c r="C18" s="254">
        <v>3054</v>
      </c>
      <c r="D18" s="254">
        <v>7076</v>
      </c>
      <c r="E18" s="254">
        <v>9225</v>
      </c>
      <c r="F18" s="254">
        <v>5493</v>
      </c>
      <c r="G18" s="254">
        <v>9063</v>
      </c>
      <c r="H18" s="254">
        <v>3006</v>
      </c>
      <c r="I18" s="255">
        <v>9183</v>
      </c>
      <c r="J18" s="255">
        <v>1232</v>
      </c>
      <c r="K18" s="255">
        <v>32590</v>
      </c>
      <c r="L18" s="255">
        <v>3284</v>
      </c>
      <c r="M18" s="255">
        <v>156</v>
      </c>
      <c r="N18" s="255">
        <v>0</v>
      </c>
      <c r="O18" s="255">
        <v>85042</v>
      </c>
      <c r="P18" s="254"/>
    </row>
    <row r="19" spans="1:18" s="54" customFormat="1" ht="22.5" customHeight="1">
      <c r="A19" s="64" t="s">
        <v>234</v>
      </c>
      <c r="B19" s="342">
        <v>3415</v>
      </c>
      <c r="C19" s="342">
        <v>2755</v>
      </c>
      <c r="D19" s="342">
        <v>8948</v>
      </c>
      <c r="E19" s="342">
        <v>10678</v>
      </c>
      <c r="F19" s="342">
        <v>4635</v>
      </c>
      <c r="G19" s="342">
        <v>5196</v>
      </c>
      <c r="H19" s="342">
        <v>2122</v>
      </c>
      <c r="I19" s="710">
        <v>7738</v>
      </c>
      <c r="J19" s="710">
        <v>1231</v>
      </c>
      <c r="K19" s="710">
        <v>45562</v>
      </c>
      <c r="L19" s="710">
        <v>7452</v>
      </c>
      <c r="M19" s="710">
        <v>627</v>
      </c>
      <c r="N19" s="710">
        <v>0</v>
      </c>
      <c r="O19" s="710">
        <v>100359</v>
      </c>
      <c r="P19" s="342"/>
      <c r="R19" s="54" t="s">
        <v>204</v>
      </c>
    </row>
    <row r="20" spans="1:18" s="54" customFormat="1" ht="22.5" customHeight="1">
      <c r="A20" s="63" t="s">
        <v>252</v>
      </c>
      <c r="B20" s="375">
        <v>12871</v>
      </c>
      <c r="C20" s="375">
        <v>13488</v>
      </c>
      <c r="D20" s="375">
        <v>31655</v>
      </c>
      <c r="E20" s="375">
        <v>45797</v>
      </c>
      <c r="F20" s="375">
        <v>28194</v>
      </c>
      <c r="G20" s="375">
        <v>27918</v>
      </c>
      <c r="H20" s="375">
        <v>11538</v>
      </c>
      <c r="I20" s="711">
        <v>26867</v>
      </c>
      <c r="J20" s="711">
        <v>6351</v>
      </c>
      <c r="K20" s="711">
        <v>112036</v>
      </c>
      <c r="L20" s="711">
        <v>22496</v>
      </c>
      <c r="M20" s="711">
        <v>2690</v>
      </c>
      <c r="N20" s="711">
        <v>24198</v>
      </c>
      <c r="O20" s="711">
        <v>366099</v>
      </c>
      <c r="P20" s="375"/>
    </row>
    <row r="21" spans="1:18" s="54" customFormat="1" ht="22.5" customHeight="1">
      <c r="A21" s="15" t="s">
        <v>209</v>
      </c>
      <c r="B21" s="254">
        <v>1663</v>
      </c>
      <c r="C21" s="254">
        <v>2317</v>
      </c>
      <c r="D21" s="254">
        <v>6355</v>
      </c>
      <c r="E21" s="254">
        <v>6939</v>
      </c>
      <c r="F21" s="254">
        <v>3945</v>
      </c>
      <c r="G21" s="254">
        <v>6169</v>
      </c>
      <c r="H21" s="254">
        <v>1762</v>
      </c>
      <c r="I21" s="255">
        <v>5689</v>
      </c>
      <c r="J21" s="255">
        <v>976</v>
      </c>
      <c r="K21" s="255">
        <v>21055</v>
      </c>
      <c r="L21" s="255">
        <v>1424</v>
      </c>
      <c r="M21" s="255">
        <v>0</v>
      </c>
      <c r="N21" s="255">
        <v>0</v>
      </c>
      <c r="O21" s="255">
        <v>58294</v>
      </c>
      <c r="P21" s="254"/>
    </row>
    <row r="22" spans="1:18" s="54" customFormat="1" ht="22.5" customHeight="1">
      <c r="A22" s="15" t="s">
        <v>211</v>
      </c>
      <c r="B22" s="254">
        <v>3405</v>
      </c>
      <c r="C22" s="254">
        <v>4521</v>
      </c>
      <c r="D22" s="254">
        <v>10826</v>
      </c>
      <c r="E22" s="254">
        <v>14472</v>
      </c>
      <c r="F22" s="254">
        <v>6359</v>
      </c>
      <c r="G22" s="254">
        <v>8497</v>
      </c>
      <c r="H22" s="254">
        <v>3507</v>
      </c>
      <c r="I22" s="255">
        <v>10810</v>
      </c>
      <c r="J22" s="255">
        <v>2089</v>
      </c>
      <c r="K22" s="255">
        <v>47509</v>
      </c>
      <c r="L22" s="255">
        <v>11679</v>
      </c>
      <c r="M22" s="255">
        <v>263</v>
      </c>
      <c r="N22" s="255"/>
      <c r="O22" s="255">
        <v>123937</v>
      </c>
      <c r="P22" s="254"/>
    </row>
    <row r="23" spans="1:18" s="54" customFormat="1" ht="22.5" customHeight="1">
      <c r="A23" s="15" t="s">
        <v>261</v>
      </c>
      <c r="B23" s="254">
        <v>930</v>
      </c>
      <c r="C23" s="254">
        <v>1564</v>
      </c>
      <c r="D23" s="254">
        <v>3708</v>
      </c>
      <c r="E23" s="254">
        <v>5211</v>
      </c>
      <c r="F23" s="254">
        <v>3636</v>
      </c>
      <c r="G23" s="254">
        <v>5869</v>
      </c>
      <c r="H23" s="254">
        <v>2099</v>
      </c>
      <c r="I23" s="255">
        <v>5728</v>
      </c>
      <c r="J23" s="255">
        <v>1037</v>
      </c>
      <c r="K23" s="255">
        <v>15496</v>
      </c>
      <c r="L23" s="255">
        <v>1343</v>
      </c>
      <c r="M23" s="255">
        <v>0</v>
      </c>
      <c r="N23" s="255">
        <v>0</v>
      </c>
      <c r="O23" s="255">
        <v>46621</v>
      </c>
      <c r="P23" s="254"/>
    </row>
    <row r="24" spans="1:18" s="54" customFormat="1" ht="22.5" customHeight="1">
      <c r="A24" s="15" t="s">
        <v>475</v>
      </c>
      <c r="B24" s="254">
        <v>566</v>
      </c>
      <c r="C24" s="254">
        <v>594</v>
      </c>
      <c r="D24" s="254">
        <v>735</v>
      </c>
      <c r="E24" s="254">
        <v>2021</v>
      </c>
      <c r="F24" s="254">
        <v>1993</v>
      </c>
      <c r="G24" s="254">
        <v>3011</v>
      </c>
      <c r="H24" s="254">
        <v>911</v>
      </c>
      <c r="I24" s="255">
        <v>11629</v>
      </c>
      <c r="J24" s="255">
        <v>145</v>
      </c>
      <c r="K24" s="255">
        <v>659</v>
      </c>
      <c r="L24" s="255">
        <v>623</v>
      </c>
      <c r="M24" s="255">
        <v>0</v>
      </c>
      <c r="N24" s="255">
        <v>0</v>
      </c>
      <c r="O24" s="255">
        <v>22887</v>
      </c>
      <c r="P24" s="254"/>
    </row>
    <row r="25" spans="1:18" s="54" customFormat="1" ht="22.5" customHeight="1">
      <c r="A25" s="64" t="s">
        <v>212</v>
      </c>
      <c r="B25" s="342">
        <v>7715</v>
      </c>
      <c r="C25" s="342">
        <v>11329</v>
      </c>
      <c r="D25" s="342">
        <v>24597</v>
      </c>
      <c r="E25" s="342">
        <v>36276</v>
      </c>
      <c r="F25" s="342">
        <v>19404</v>
      </c>
      <c r="G25" s="342">
        <v>25646</v>
      </c>
      <c r="H25" s="342">
        <v>9771</v>
      </c>
      <c r="I25" s="710">
        <v>28605</v>
      </c>
      <c r="J25" s="710">
        <v>4051</v>
      </c>
      <c r="K25" s="710">
        <v>96629</v>
      </c>
      <c r="L25" s="710">
        <v>22785</v>
      </c>
      <c r="M25" s="710" t="s">
        <v>148</v>
      </c>
      <c r="N25" s="710">
        <v>9022</v>
      </c>
      <c r="O25" s="710">
        <v>295830</v>
      </c>
      <c r="P25" s="342"/>
    </row>
    <row r="26" spans="1:18" s="54" customFormat="1" ht="22.5" customHeight="1">
      <c r="A26" s="63" t="s">
        <v>213</v>
      </c>
      <c r="B26" s="375">
        <v>10172</v>
      </c>
      <c r="C26" s="375">
        <v>8393</v>
      </c>
      <c r="D26" s="375">
        <v>22033</v>
      </c>
      <c r="E26" s="375">
        <v>36552</v>
      </c>
      <c r="F26" s="375">
        <v>15368</v>
      </c>
      <c r="G26" s="375">
        <v>15878</v>
      </c>
      <c r="H26" s="375">
        <v>7211</v>
      </c>
      <c r="I26" s="711">
        <v>19577</v>
      </c>
      <c r="J26" s="711">
        <v>4070</v>
      </c>
      <c r="K26" s="711">
        <v>63616</v>
      </c>
      <c r="L26" s="711">
        <v>25747</v>
      </c>
      <c r="M26" s="711">
        <v>1438</v>
      </c>
      <c r="N26" s="711">
        <v>17052</v>
      </c>
      <c r="O26" s="711">
        <v>247107</v>
      </c>
      <c r="P26" s="375"/>
    </row>
    <row r="27" spans="1:18" s="54" customFormat="1" ht="22.5" customHeight="1">
      <c r="A27" s="15" t="s">
        <v>214</v>
      </c>
      <c r="B27" s="254">
        <v>4912</v>
      </c>
      <c r="C27" s="254">
        <v>7455</v>
      </c>
      <c r="D27" s="254">
        <v>12761</v>
      </c>
      <c r="E27" s="254">
        <v>21593</v>
      </c>
      <c r="F27" s="254">
        <v>11695</v>
      </c>
      <c r="G27" s="254">
        <v>12100</v>
      </c>
      <c r="H27" s="254">
        <v>6092</v>
      </c>
      <c r="I27" s="255">
        <v>13506</v>
      </c>
      <c r="J27" s="255">
        <v>2926</v>
      </c>
      <c r="K27" s="255">
        <v>79550</v>
      </c>
      <c r="L27" s="255">
        <v>13315</v>
      </c>
      <c r="M27" s="255" t="s">
        <v>148</v>
      </c>
      <c r="N27" s="255">
        <v>0</v>
      </c>
      <c r="O27" s="255">
        <v>185905</v>
      </c>
      <c r="P27" s="254"/>
    </row>
    <row r="28" spans="1:18" s="54" customFormat="1" ht="22.5" customHeight="1">
      <c r="A28" s="15" t="s">
        <v>215</v>
      </c>
      <c r="B28" s="254">
        <v>846</v>
      </c>
      <c r="C28" s="254">
        <v>767</v>
      </c>
      <c r="D28" s="254">
        <v>1509</v>
      </c>
      <c r="E28" s="254">
        <v>2221</v>
      </c>
      <c r="F28" s="254">
        <v>1258</v>
      </c>
      <c r="G28" s="254">
        <v>1808</v>
      </c>
      <c r="H28" s="254">
        <v>733</v>
      </c>
      <c r="I28" s="255">
        <v>2201</v>
      </c>
      <c r="J28" s="255">
        <v>418</v>
      </c>
      <c r="K28" s="255">
        <v>10559</v>
      </c>
      <c r="L28" s="255">
        <v>2067</v>
      </c>
      <c r="M28" s="255">
        <v>0</v>
      </c>
      <c r="N28" s="255">
        <v>0</v>
      </c>
      <c r="O28" s="255">
        <v>24387</v>
      </c>
      <c r="P28" s="254"/>
    </row>
    <row r="29" spans="1:18" s="54" customFormat="1" ht="22.5" customHeight="1">
      <c r="A29" s="15" t="s">
        <v>216</v>
      </c>
      <c r="B29" s="254">
        <v>5276</v>
      </c>
      <c r="C29" s="254">
        <v>6664</v>
      </c>
      <c r="D29" s="254">
        <v>14862</v>
      </c>
      <c r="E29" s="254">
        <v>17932</v>
      </c>
      <c r="F29" s="254">
        <v>9172</v>
      </c>
      <c r="G29" s="254">
        <v>8745</v>
      </c>
      <c r="H29" s="254">
        <v>4279</v>
      </c>
      <c r="I29" s="255">
        <v>13673</v>
      </c>
      <c r="J29" s="255">
        <v>2261</v>
      </c>
      <c r="K29" s="255">
        <v>65169</v>
      </c>
      <c r="L29" s="255">
        <v>16107</v>
      </c>
      <c r="M29" s="255">
        <v>100</v>
      </c>
      <c r="N29" s="255">
        <v>0</v>
      </c>
      <c r="O29" s="255">
        <v>164240</v>
      </c>
      <c r="P29" s="254"/>
    </row>
    <row r="30" spans="1:18" s="54" customFormat="1" ht="22.5" customHeight="1">
      <c r="A30" s="64" t="s">
        <v>217</v>
      </c>
      <c r="B30" s="342">
        <v>4027</v>
      </c>
      <c r="C30" s="342">
        <v>3890</v>
      </c>
      <c r="D30" s="342">
        <v>10708</v>
      </c>
      <c r="E30" s="342">
        <v>12313</v>
      </c>
      <c r="F30" s="342">
        <v>6047</v>
      </c>
      <c r="G30" s="342">
        <v>7354</v>
      </c>
      <c r="H30" s="342">
        <v>2953</v>
      </c>
      <c r="I30" s="710">
        <v>10452</v>
      </c>
      <c r="J30" s="710">
        <v>1682</v>
      </c>
      <c r="K30" s="710">
        <v>42126</v>
      </c>
      <c r="L30" s="710">
        <v>19043</v>
      </c>
      <c r="M30" s="710">
        <v>319</v>
      </c>
      <c r="N30" s="710">
        <v>9250</v>
      </c>
      <c r="O30" s="710">
        <v>130164</v>
      </c>
      <c r="P30" s="342"/>
    </row>
    <row r="31" spans="1:18" s="54" customFormat="1" ht="22.5" customHeight="1">
      <c r="A31" s="63" t="s">
        <v>218</v>
      </c>
      <c r="B31" s="312">
        <v>2340</v>
      </c>
      <c r="C31" s="312">
        <v>2365</v>
      </c>
      <c r="D31" s="312">
        <v>6590</v>
      </c>
      <c r="E31" s="312">
        <v>8793</v>
      </c>
      <c r="F31" s="312">
        <v>4523</v>
      </c>
      <c r="G31" s="312">
        <v>4963</v>
      </c>
      <c r="H31" s="312">
        <v>2478</v>
      </c>
      <c r="I31" s="313">
        <v>5858</v>
      </c>
      <c r="J31" s="313">
        <v>1346</v>
      </c>
      <c r="K31" s="313">
        <v>19935</v>
      </c>
      <c r="L31" s="313">
        <v>8222</v>
      </c>
      <c r="M31" s="313">
        <v>0</v>
      </c>
      <c r="N31" s="313">
        <v>538</v>
      </c>
      <c r="O31" s="313">
        <v>67951</v>
      </c>
      <c r="P31" s="312"/>
    </row>
    <row r="32" spans="1:18" s="54" customFormat="1" ht="22.5" customHeight="1">
      <c r="A32" s="15" t="s">
        <v>241</v>
      </c>
      <c r="B32" s="254">
        <v>1701</v>
      </c>
      <c r="C32" s="254">
        <v>1867</v>
      </c>
      <c r="D32" s="254">
        <v>5006</v>
      </c>
      <c r="E32" s="254">
        <v>7993</v>
      </c>
      <c r="F32" s="254">
        <v>4463</v>
      </c>
      <c r="G32" s="254">
        <v>6115</v>
      </c>
      <c r="H32" s="254">
        <v>2079</v>
      </c>
      <c r="I32" s="255">
        <v>5363</v>
      </c>
      <c r="J32" s="255">
        <v>1202</v>
      </c>
      <c r="K32" s="255">
        <v>22277</v>
      </c>
      <c r="L32" s="255">
        <v>2722</v>
      </c>
      <c r="M32" s="255">
        <v>0</v>
      </c>
      <c r="N32" s="255">
        <v>0</v>
      </c>
      <c r="O32" s="255">
        <v>60788</v>
      </c>
      <c r="P32" s="254"/>
    </row>
    <row r="33" spans="1:16" s="54" customFormat="1" ht="22.5" customHeight="1">
      <c r="A33" s="15" t="s">
        <v>219</v>
      </c>
      <c r="B33" s="254">
        <v>3405</v>
      </c>
      <c r="C33" s="254">
        <v>2733</v>
      </c>
      <c r="D33" s="254">
        <v>7668</v>
      </c>
      <c r="E33" s="254">
        <v>9992</v>
      </c>
      <c r="F33" s="254">
        <v>6064</v>
      </c>
      <c r="G33" s="254">
        <v>8485</v>
      </c>
      <c r="H33" s="254">
        <v>2838</v>
      </c>
      <c r="I33" s="255">
        <v>9950</v>
      </c>
      <c r="J33" s="255">
        <v>1329</v>
      </c>
      <c r="K33" s="255">
        <v>37614</v>
      </c>
      <c r="L33" s="255">
        <v>8931</v>
      </c>
      <c r="M33" s="255">
        <v>456</v>
      </c>
      <c r="N33" s="255">
        <v>10283</v>
      </c>
      <c r="O33" s="255">
        <v>109748</v>
      </c>
      <c r="P33" s="254"/>
    </row>
    <row r="34" spans="1:16" s="54" customFormat="1" ht="22.5" customHeight="1">
      <c r="A34" s="15" t="s">
        <v>220</v>
      </c>
      <c r="B34" s="254">
        <v>3392</v>
      </c>
      <c r="C34" s="254">
        <v>4548</v>
      </c>
      <c r="D34" s="254">
        <v>9297</v>
      </c>
      <c r="E34" s="254">
        <v>15751</v>
      </c>
      <c r="F34" s="254">
        <v>8872</v>
      </c>
      <c r="G34" s="254">
        <v>11663</v>
      </c>
      <c r="H34" s="254">
        <v>4323</v>
      </c>
      <c r="I34" s="255">
        <v>13342</v>
      </c>
      <c r="J34" s="255">
        <v>1789</v>
      </c>
      <c r="K34" s="255">
        <v>42800</v>
      </c>
      <c r="L34" s="255">
        <v>3319</v>
      </c>
      <c r="M34" s="255">
        <v>0</v>
      </c>
      <c r="N34" s="255"/>
      <c r="O34" s="255">
        <v>119096</v>
      </c>
      <c r="P34" s="254"/>
    </row>
    <row r="35" spans="1:16" s="54" customFormat="1" ht="22.5" customHeight="1">
      <c r="A35" s="64" t="s">
        <v>222</v>
      </c>
      <c r="B35" s="342">
        <v>787</v>
      </c>
      <c r="C35" s="342">
        <v>1194</v>
      </c>
      <c r="D35" s="342">
        <v>3230</v>
      </c>
      <c r="E35" s="342">
        <v>5315</v>
      </c>
      <c r="F35" s="342">
        <v>3415</v>
      </c>
      <c r="G35" s="342">
        <v>4335</v>
      </c>
      <c r="H35" s="342">
        <v>1639</v>
      </c>
      <c r="I35" s="710">
        <v>4662</v>
      </c>
      <c r="J35" s="710">
        <v>753</v>
      </c>
      <c r="K35" s="710">
        <v>19239</v>
      </c>
      <c r="L35" s="710">
        <v>1698</v>
      </c>
      <c r="M35" s="710"/>
      <c r="N35" s="710"/>
      <c r="O35" s="710">
        <v>46267</v>
      </c>
      <c r="P35" s="342"/>
    </row>
    <row r="36" spans="1:16" s="54" customFormat="1" ht="22.5" customHeight="1">
      <c r="A36" s="63" t="s">
        <v>293</v>
      </c>
      <c r="B36" s="312">
        <v>354</v>
      </c>
      <c r="C36" s="312">
        <v>309</v>
      </c>
      <c r="D36" s="312">
        <v>822</v>
      </c>
      <c r="E36" s="312">
        <v>1332</v>
      </c>
      <c r="F36" s="312">
        <v>1955</v>
      </c>
      <c r="G36" s="312">
        <v>2533</v>
      </c>
      <c r="H36" s="312">
        <v>1215</v>
      </c>
      <c r="I36" s="313">
        <v>2590</v>
      </c>
      <c r="J36" s="313">
        <v>184</v>
      </c>
      <c r="K36" s="313">
        <v>4958</v>
      </c>
      <c r="L36" s="313"/>
      <c r="M36" s="313"/>
      <c r="N36" s="313">
        <v>2710</v>
      </c>
      <c r="O36" s="313">
        <v>18962</v>
      </c>
      <c r="P36" s="312"/>
    </row>
    <row r="37" spans="1:16" s="54" customFormat="1" ht="22.5" customHeight="1">
      <c r="A37" s="15" t="s">
        <v>224</v>
      </c>
      <c r="B37" s="254">
        <v>187</v>
      </c>
      <c r="C37" s="254">
        <v>484</v>
      </c>
      <c r="D37" s="254">
        <v>709</v>
      </c>
      <c r="E37" s="254">
        <v>770</v>
      </c>
      <c r="F37" s="254">
        <v>833</v>
      </c>
      <c r="G37" s="254">
        <v>926</v>
      </c>
      <c r="H37" s="254">
        <v>297</v>
      </c>
      <c r="I37" s="255">
        <v>958</v>
      </c>
      <c r="J37" s="255">
        <v>219</v>
      </c>
      <c r="K37" s="255">
        <v>5762</v>
      </c>
      <c r="L37" s="255">
        <v>0</v>
      </c>
      <c r="M37" s="255">
        <v>0</v>
      </c>
      <c r="N37" s="255">
        <v>0</v>
      </c>
      <c r="O37" s="255">
        <v>11145</v>
      </c>
      <c r="P37" s="254"/>
    </row>
    <row r="38" spans="1:16" s="54" customFormat="1" ht="22.5" customHeight="1">
      <c r="A38" s="15" t="s">
        <v>228</v>
      </c>
      <c r="B38" s="254">
        <v>834</v>
      </c>
      <c r="C38" s="254">
        <v>1135</v>
      </c>
      <c r="D38" s="254">
        <v>2945</v>
      </c>
      <c r="E38" s="254">
        <v>3201</v>
      </c>
      <c r="F38" s="254">
        <v>2082</v>
      </c>
      <c r="G38" s="254">
        <v>2533</v>
      </c>
      <c r="H38" s="254">
        <v>977</v>
      </c>
      <c r="I38" s="255">
        <v>5113</v>
      </c>
      <c r="J38" s="255">
        <v>473</v>
      </c>
      <c r="K38" s="255">
        <v>15772</v>
      </c>
      <c r="L38" s="255">
        <v>2837</v>
      </c>
      <c r="M38" s="255">
        <v>0</v>
      </c>
      <c r="N38" s="255">
        <v>0</v>
      </c>
      <c r="O38" s="255">
        <v>37902</v>
      </c>
      <c r="P38" s="254"/>
    </row>
    <row r="39" spans="1:16" s="54" customFormat="1" ht="22.5" customHeight="1">
      <c r="A39" s="403" t="s">
        <v>289</v>
      </c>
      <c r="B39" s="254">
        <v>3753</v>
      </c>
      <c r="C39" s="254">
        <v>4316</v>
      </c>
      <c r="D39" s="254">
        <v>10416</v>
      </c>
      <c r="E39" s="254">
        <v>15014</v>
      </c>
      <c r="F39" s="254">
        <v>9290</v>
      </c>
      <c r="G39" s="254">
        <v>10322</v>
      </c>
      <c r="H39" s="254">
        <v>4129</v>
      </c>
      <c r="I39" s="255">
        <v>13043</v>
      </c>
      <c r="J39" s="255">
        <v>1783</v>
      </c>
      <c r="K39" s="255">
        <v>21770</v>
      </c>
      <c r="L39" s="255" t="s">
        <v>148</v>
      </c>
      <c r="M39" s="255" t="s">
        <v>148</v>
      </c>
      <c r="N39" s="255" t="s">
        <v>148</v>
      </c>
      <c r="O39" s="255">
        <v>93836</v>
      </c>
      <c r="P39" s="254"/>
    </row>
    <row r="40" spans="1:16" s="54" customFormat="1" ht="22.5" customHeight="1">
      <c r="A40" s="15" t="s">
        <v>233</v>
      </c>
      <c r="B40" s="255">
        <v>1322</v>
      </c>
      <c r="C40" s="255">
        <v>1301</v>
      </c>
      <c r="D40" s="255">
        <v>3147</v>
      </c>
      <c r="E40" s="255">
        <v>3556</v>
      </c>
      <c r="F40" s="255">
        <v>2050</v>
      </c>
      <c r="G40" s="255">
        <v>2367</v>
      </c>
      <c r="H40" s="255">
        <v>604</v>
      </c>
      <c r="I40" s="255">
        <v>4460</v>
      </c>
      <c r="J40" s="255">
        <v>725</v>
      </c>
      <c r="K40" s="255">
        <v>17035</v>
      </c>
      <c r="L40" s="255">
        <v>1600</v>
      </c>
      <c r="M40" s="255">
        <v>239</v>
      </c>
      <c r="N40" s="255">
        <v>340</v>
      </c>
      <c r="O40" s="255">
        <v>38746</v>
      </c>
      <c r="P40" s="254"/>
    </row>
    <row r="41" spans="1:16" s="54" customFormat="1" ht="22.5" customHeight="1">
      <c r="A41" s="63" t="s">
        <v>225</v>
      </c>
      <c r="B41" s="312">
        <v>5005</v>
      </c>
      <c r="C41" s="312">
        <v>4159</v>
      </c>
      <c r="D41" s="312">
        <v>9962</v>
      </c>
      <c r="E41" s="312">
        <v>18046</v>
      </c>
      <c r="F41" s="312">
        <v>9055</v>
      </c>
      <c r="G41" s="312">
        <v>11496</v>
      </c>
      <c r="H41" s="312">
        <v>3959</v>
      </c>
      <c r="I41" s="313">
        <v>13231</v>
      </c>
      <c r="J41" s="313">
        <v>2136</v>
      </c>
      <c r="K41" s="313">
        <v>53565</v>
      </c>
      <c r="L41" s="313">
        <v>5974</v>
      </c>
      <c r="M41" s="313">
        <v>179</v>
      </c>
      <c r="N41" s="313">
        <v>2548</v>
      </c>
      <c r="O41" s="313">
        <v>139315</v>
      </c>
      <c r="P41" s="312"/>
    </row>
    <row r="42" spans="1:16" s="54" customFormat="1" ht="26.25" customHeight="1">
      <c r="A42" s="15" t="s">
        <v>226</v>
      </c>
      <c r="B42" s="712">
        <v>1557</v>
      </c>
      <c r="C42" s="713">
        <v>2184</v>
      </c>
      <c r="D42" s="658">
        <v>4536</v>
      </c>
      <c r="E42" s="658">
        <v>7416</v>
      </c>
      <c r="F42" s="658">
        <v>3675</v>
      </c>
      <c r="G42" s="658">
        <v>4754</v>
      </c>
      <c r="H42" s="658">
        <v>2119</v>
      </c>
      <c r="I42" s="658">
        <v>5292</v>
      </c>
      <c r="J42" s="658">
        <v>934</v>
      </c>
      <c r="K42" s="658">
        <v>19816</v>
      </c>
      <c r="L42" s="658">
        <v>0</v>
      </c>
      <c r="M42" s="658">
        <v>0</v>
      </c>
      <c r="N42" s="658">
        <v>0</v>
      </c>
      <c r="O42" s="714">
        <v>52283</v>
      </c>
      <c r="P42" s="408"/>
    </row>
    <row r="43" spans="1:16" s="54" customFormat="1" ht="22.5" customHeight="1">
      <c r="A43" s="15" t="s">
        <v>229</v>
      </c>
      <c r="B43" s="254">
        <v>1063</v>
      </c>
      <c r="C43" s="254">
        <v>1085</v>
      </c>
      <c r="D43" s="254">
        <v>2750</v>
      </c>
      <c r="E43" s="254">
        <v>2832</v>
      </c>
      <c r="F43" s="254">
        <v>1925</v>
      </c>
      <c r="G43" s="254">
        <v>2443</v>
      </c>
      <c r="H43" s="254">
        <v>803</v>
      </c>
      <c r="I43" s="255">
        <v>2695</v>
      </c>
      <c r="J43" s="255">
        <v>564</v>
      </c>
      <c r="K43" s="255">
        <v>12508</v>
      </c>
      <c r="L43" s="255">
        <v>1070</v>
      </c>
      <c r="M43" s="255">
        <v>0</v>
      </c>
      <c r="N43" s="255">
        <v>1462</v>
      </c>
      <c r="O43" s="255">
        <v>31200</v>
      </c>
      <c r="P43" s="254"/>
    </row>
    <row r="44" spans="1:16" s="54" customFormat="1" ht="22.5" customHeight="1">
      <c r="A44" s="15" t="s">
        <v>227</v>
      </c>
      <c r="B44" s="254">
        <v>3030</v>
      </c>
      <c r="C44" s="254">
        <v>2899</v>
      </c>
      <c r="D44" s="254">
        <v>8039</v>
      </c>
      <c r="E44" s="254">
        <v>13485</v>
      </c>
      <c r="F44" s="254">
        <v>6430</v>
      </c>
      <c r="G44" s="254">
        <v>6510</v>
      </c>
      <c r="H44" s="254">
        <v>2621</v>
      </c>
      <c r="I44" s="255">
        <v>8185</v>
      </c>
      <c r="J44" s="255">
        <v>1763</v>
      </c>
      <c r="K44" s="255">
        <v>28684</v>
      </c>
      <c r="L44" s="255">
        <v>10054</v>
      </c>
      <c r="M44" s="255">
        <v>3180</v>
      </c>
      <c r="N44" s="255">
        <v>3587</v>
      </c>
      <c r="O44" s="255">
        <v>98467</v>
      </c>
      <c r="P44" s="254"/>
    </row>
    <row r="45" spans="1:16" s="54" customFormat="1" ht="22.5" customHeight="1" thickBot="1">
      <c r="A45" s="65" t="s">
        <v>230</v>
      </c>
      <c r="B45" s="509">
        <v>4078</v>
      </c>
      <c r="C45" s="509">
        <v>5046</v>
      </c>
      <c r="D45" s="509">
        <v>10276</v>
      </c>
      <c r="E45" s="509">
        <v>16155</v>
      </c>
      <c r="F45" s="509">
        <v>8636</v>
      </c>
      <c r="G45" s="509">
        <v>12532</v>
      </c>
      <c r="H45" s="509">
        <v>4428</v>
      </c>
      <c r="I45" s="715">
        <v>10399</v>
      </c>
      <c r="J45" s="715">
        <v>2219</v>
      </c>
      <c r="K45" s="715">
        <v>32932</v>
      </c>
      <c r="L45" s="715">
        <v>3824</v>
      </c>
      <c r="M45" s="715"/>
      <c r="N45" s="715">
        <v>3485</v>
      </c>
      <c r="O45" s="715">
        <v>114010</v>
      </c>
      <c r="P45" s="509"/>
    </row>
    <row r="46" spans="1:16" s="54" customFormat="1" ht="22.5" customHeight="1" thickBot="1">
      <c r="A46" s="19" t="s">
        <v>158</v>
      </c>
      <c r="B46" s="121">
        <f>SUM(B5:B45)</f>
        <v>139005</v>
      </c>
      <c r="C46" s="121">
        <f t="shared" ref="C46:O46" si="0">SUM(C5:C45)</f>
        <v>161028</v>
      </c>
      <c r="D46" s="121">
        <f t="shared" si="0"/>
        <v>365451</v>
      </c>
      <c r="E46" s="121">
        <f t="shared" si="0"/>
        <v>540380</v>
      </c>
      <c r="F46" s="121">
        <f t="shared" si="0"/>
        <v>275811</v>
      </c>
      <c r="G46" s="121">
        <f t="shared" si="0"/>
        <v>330303</v>
      </c>
      <c r="H46" s="121">
        <f t="shared" si="0"/>
        <v>133109</v>
      </c>
      <c r="I46" s="49">
        <f t="shared" si="0"/>
        <v>405877</v>
      </c>
      <c r="J46" s="49">
        <f t="shared" si="0"/>
        <v>67296</v>
      </c>
      <c r="K46" s="49">
        <f t="shared" si="0"/>
        <v>1452106</v>
      </c>
      <c r="L46" s="49">
        <f t="shared" si="0"/>
        <v>400270</v>
      </c>
      <c r="M46" s="49">
        <f t="shared" si="0"/>
        <v>22657</v>
      </c>
      <c r="N46" s="49">
        <f t="shared" si="0"/>
        <v>116126</v>
      </c>
      <c r="O46" s="49">
        <f t="shared" si="0"/>
        <v>4713625</v>
      </c>
      <c r="P46" s="133"/>
    </row>
    <row r="47" spans="1:16" s="54" customFormat="1" ht="22.5" customHeight="1">
      <c r="A47" s="482" t="s">
        <v>231</v>
      </c>
      <c r="B47" s="483">
        <v>896</v>
      </c>
      <c r="C47" s="483">
        <v>176</v>
      </c>
      <c r="D47" s="483">
        <v>1169</v>
      </c>
      <c r="E47" s="483">
        <v>4279</v>
      </c>
      <c r="F47" s="483">
        <v>321</v>
      </c>
      <c r="G47" s="483">
        <v>403</v>
      </c>
      <c r="H47" s="483">
        <v>349</v>
      </c>
      <c r="I47" s="716">
        <v>305</v>
      </c>
      <c r="J47" s="716">
        <v>86</v>
      </c>
      <c r="K47" s="716">
        <v>864</v>
      </c>
      <c r="L47" s="716">
        <v>2847</v>
      </c>
      <c r="M47" s="716">
        <v>0</v>
      </c>
      <c r="N47" s="716">
        <v>4378</v>
      </c>
      <c r="O47" s="716">
        <v>16073</v>
      </c>
      <c r="P47" s="483"/>
    </row>
    <row r="48" spans="1:16" s="54" customFormat="1" ht="22.5" customHeight="1">
      <c r="A48" s="15" t="s">
        <v>232</v>
      </c>
      <c r="B48" s="420">
        <v>361</v>
      </c>
      <c r="C48" s="420">
        <v>1204</v>
      </c>
      <c r="D48" s="420">
        <v>1770</v>
      </c>
      <c r="E48" s="420">
        <v>2464</v>
      </c>
      <c r="F48" s="420">
        <v>2120</v>
      </c>
      <c r="G48" s="420">
        <v>924</v>
      </c>
      <c r="H48" s="420">
        <v>322</v>
      </c>
      <c r="I48" s="717">
        <v>1561</v>
      </c>
      <c r="J48" s="717">
        <v>344</v>
      </c>
      <c r="K48" s="717">
        <v>15616</v>
      </c>
      <c r="L48" s="717" t="s">
        <v>265</v>
      </c>
      <c r="M48" s="717" t="s">
        <v>265</v>
      </c>
      <c r="N48" s="717" t="s">
        <v>265</v>
      </c>
      <c r="O48" s="717">
        <v>26686</v>
      </c>
      <c r="P48" s="420"/>
    </row>
    <row r="49" spans="1:16" s="54" customFormat="1" ht="22.5" customHeight="1" thickBot="1">
      <c r="A49" s="65" t="s">
        <v>184</v>
      </c>
      <c r="B49" s="542">
        <v>21050</v>
      </c>
      <c r="C49" s="542">
        <v>23236</v>
      </c>
      <c r="D49" s="542">
        <v>51324</v>
      </c>
      <c r="E49" s="542">
        <v>121200</v>
      </c>
      <c r="F49" s="542">
        <v>40217</v>
      </c>
      <c r="G49" s="542">
        <v>36202</v>
      </c>
      <c r="H49" s="542">
        <v>25470</v>
      </c>
      <c r="I49" s="543">
        <v>40676</v>
      </c>
      <c r="J49" s="543">
        <v>8581</v>
      </c>
      <c r="K49" s="543">
        <v>90314</v>
      </c>
      <c r="L49" s="543">
        <v>116754</v>
      </c>
      <c r="M49" s="543">
        <v>15367</v>
      </c>
      <c r="N49" s="543">
        <v>113635</v>
      </c>
      <c r="O49" s="543">
        <v>704026</v>
      </c>
      <c r="P49" s="542"/>
    </row>
    <row r="50" spans="1:16" ht="22.5" customHeight="1" thickBot="1">
      <c r="A50" s="66" t="s">
        <v>158</v>
      </c>
      <c r="B50" s="105">
        <f>SUM(B47:B49)</f>
        <v>22307</v>
      </c>
      <c r="C50" s="105">
        <f t="shared" ref="C50:O50" si="1">SUM(C47:C49)</f>
        <v>24616</v>
      </c>
      <c r="D50" s="105">
        <f t="shared" si="1"/>
        <v>54263</v>
      </c>
      <c r="E50" s="105">
        <f t="shared" si="1"/>
        <v>127943</v>
      </c>
      <c r="F50" s="105">
        <f t="shared" si="1"/>
        <v>42658</v>
      </c>
      <c r="G50" s="105">
        <f t="shared" si="1"/>
        <v>37529</v>
      </c>
      <c r="H50" s="105">
        <f t="shared" si="1"/>
        <v>26141</v>
      </c>
      <c r="I50" s="105">
        <f t="shared" si="1"/>
        <v>42542</v>
      </c>
      <c r="J50" s="105">
        <f t="shared" si="1"/>
        <v>9011</v>
      </c>
      <c r="K50" s="105">
        <f t="shared" si="1"/>
        <v>106794</v>
      </c>
      <c r="L50" s="105">
        <f t="shared" si="1"/>
        <v>119601</v>
      </c>
      <c r="M50" s="105">
        <f t="shared" si="1"/>
        <v>15367</v>
      </c>
      <c r="N50" s="105">
        <f t="shared" si="1"/>
        <v>118013</v>
      </c>
      <c r="O50" s="105">
        <f t="shared" si="1"/>
        <v>746785</v>
      </c>
      <c r="P50" s="118"/>
    </row>
    <row r="51" spans="1:16" ht="22.5" customHeight="1" thickBot="1">
      <c r="A51" s="18" t="s">
        <v>11</v>
      </c>
      <c r="B51" s="106">
        <f>B46+B50</f>
        <v>161312</v>
      </c>
      <c r="C51" s="106">
        <f t="shared" ref="C51:O51" si="2">C46+C50</f>
        <v>185644</v>
      </c>
      <c r="D51" s="106">
        <f t="shared" si="2"/>
        <v>419714</v>
      </c>
      <c r="E51" s="106">
        <f t="shared" si="2"/>
        <v>668323</v>
      </c>
      <c r="F51" s="106">
        <f t="shared" si="2"/>
        <v>318469</v>
      </c>
      <c r="G51" s="106">
        <f t="shared" si="2"/>
        <v>367832</v>
      </c>
      <c r="H51" s="106">
        <f t="shared" si="2"/>
        <v>159250</v>
      </c>
      <c r="I51" s="106">
        <f t="shared" si="2"/>
        <v>448419</v>
      </c>
      <c r="J51" s="106">
        <f t="shared" si="2"/>
        <v>76307</v>
      </c>
      <c r="K51" s="106">
        <f t="shared" si="2"/>
        <v>1558900</v>
      </c>
      <c r="L51" s="106">
        <f t="shared" si="2"/>
        <v>519871</v>
      </c>
      <c r="M51" s="106">
        <f t="shared" si="2"/>
        <v>38024</v>
      </c>
      <c r="N51" s="106">
        <f t="shared" si="2"/>
        <v>234139</v>
      </c>
      <c r="O51" s="106">
        <f t="shared" si="2"/>
        <v>5460410</v>
      </c>
      <c r="P51" s="117"/>
    </row>
  </sheetData>
  <mergeCells count="2">
    <mergeCell ref="B2:J2"/>
    <mergeCell ref="A2:A4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rstPageNumber="32" fitToWidth="2" orientation="portrait" useFirstPageNumber="1" r:id="rId1"/>
  <headerFooter alignWithMargins="0">
    <oddFooter>&amp;C&amp;"ＭＳ 明朝,標準"&amp;18&amp;P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61"/>
  <sheetViews>
    <sheetView view="pageBreakPreview" zoomScale="80" zoomScaleNormal="85" zoomScaleSheetLayoutView="80" workbookViewId="0">
      <selection activeCell="G8" sqref="G8"/>
    </sheetView>
  </sheetViews>
  <sheetFormatPr defaultRowHeight="13.5"/>
  <cols>
    <col min="1" max="1" width="2.375" style="41" customWidth="1"/>
    <col min="2" max="2" width="7.75" style="56" customWidth="1"/>
    <col min="3" max="15" width="8.125" style="41" customWidth="1"/>
    <col min="16" max="16" width="10.375" style="41" customWidth="1"/>
    <col min="17" max="17" width="8.875" style="41" customWidth="1"/>
    <col min="18" max="23" width="8.125" style="41" customWidth="1"/>
    <col min="24" max="24" width="55" style="41" customWidth="1"/>
    <col min="25" max="25" width="3.125" style="41" customWidth="1"/>
    <col min="26" max="16384" width="9" style="41"/>
  </cols>
  <sheetData>
    <row r="1" spans="1:221" ht="14.25">
      <c r="A1" s="764" t="s">
        <v>608</v>
      </c>
      <c r="B1" s="765"/>
      <c r="X1" s="56" t="str">
        <f>貸出サービス概況!AA1</f>
        <v>平成30年度</v>
      </c>
    </row>
    <row r="2" spans="1:221" ht="14.1" customHeight="1">
      <c r="A2" s="843" t="s">
        <v>262</v>
      </c>
      <c r="B2" s="844"/>
      <c r="C2" s="873" t="s">
        <v>15</v>
      </c>
      <c r="D2" s="879" t="s">
        <v>192</v>
      </c>
      <c r="E2" s="880"/>
      <c r="F2" s="881"/>
      <c r="G2" s="864" t="s">
        <v>617</v>
      </c>
      <c r="H2" s="865"/>
      <c r="I2" s="865"/>
      <c r="J2" s="865"/>
      <c r="K2" s="865"/>
      <c r="L2" s="865"/>
      <c r="M2" s="865"/>
      <c r="N2" s="865"/>
      <c r="O2" s="865"/>
      <c r="P2" s="102" t="s">
        <v>16</v>
      </c>
      <c r="Q2" s="873" t="s">
        <v>17</v>
      </c>
      <c r="R2" s="864" t="s">
        <v>18</v>
      </c>
      <c r="S2" s="865"/>
      <c r="T2" s="872"/>
      <c r="U2" s="864" t="s">
        <v>19</v>
      </c>
      <c r="V2" s="865"/>
      <c r="W2" s="872"/>
      <c r="X2" s="77" t="s">
        <v>20</v>
      </c>
      <c r="HC2" s="54"/>
      <c r="HD2" s="54"/>
      <c r="HE2" s="54"/>
      <c r="HF2" s="54"/>
      <c r="HG2" s="54"/>
      <c r="HH2" s="54"/>
      <c r="HI2" s="54"/>
      <c r="HJ2" s="54"/>
      <c r="HM2" s="68"/>
    </row>
    <row r="3" spans="1:221" ht="14.1" customHeight="1">
      <c r="A3" s="836"/>
      <c r="B3" s="837"/>
      <c r="C3" s="874"/>
      <c r="D3" s="846" t="s">
        <v>306</v>
      </c>
      <c r="E3" s="846" t="s">
        <v>307</v>
      </c>
      <c r="F3" s="846" t="s">
        <v>310</v>
      </c>
      <c r="G3" s="864" t="s">
        <v>21</v>
      </c>
      <c r="H3" s="865"/>
      <c r="I3" s="872"/>
      <c r="J3" s="864" t="s">
        <v>4</v>
      </c>
      <c r="K3" s="865"/>
      <c r="L3" s="872"/>
      <c r="M3" s="876" t="s">
        <v>5</v>
      </c>
      <c r="N3" s="877"/>
      <c r="O3" s="878"/>
      <c r="P3" s="846" t="s">
        <v>22</v>
      </c>
      <c r="Q3" s="874"/>
      <c r="R3" s="846" t="s">
        <v>308</v>
      </c>
      <c r="S3" s="846" t="s">
        <v>309</v>
      </c>
      <c r="T3" s="63" t="s">
        <v>11</v>
      </c>
      <c r="U3" s="846" t="s">
        <v>308</v>
      </c>
      <c r="V3" s="846" t="s">
        <v>309</v>
      </c>
      <c r="W3" s="63" t="s">
        <v>11</v>
      </c>
      <c r="X3" s="61"/>
      <c r="HC3" s="54"/>
      <c r="HD3" s="54"/>
      <c r="HE3" s="54"/>
      <c r="HF3" s="54"/>
      <c r="HG3" s="54"/>
      <c r="HH3" s="54"/>
      <c r="HI3" s="54"/>
      <c r="HJ3" s="54"/>
      <c r="HM3" s="68"/>
    </row>
    <row r="4" spans="1:221" ht="14.1" customHeight="1">
      <c r="A4" s="852"/>
      <c r="B4" s="853"/>
      <c r="C4" s="874"/>
      <c r="D4" s="869"/>
      <c r="E4" s="869"/>
      <c r="F4" s="869"/>
      <c r="G4" s="14" t="s">
        <v>302</v>
      </c>
      <c r="H4" s="14" t="s">
        <v>64</v>
      </c>
      <c r="I4" s="14" t="s">
        <v>303</v>
      </c>
      <c r="J4" s="14" t="s">
        <v>302</v>
      </c>
      <c r="K4" s="14" t="s">
        <v>64</v>
      </c>
      <c r="L4" s="14" t="s">
        <v>303</v>
      </c>
      <c r="M4" s="14" t="s">
        <v>302</v>
      </c>
      <c r="N4" s="14" t="s">
        <v>64</v>
      </c>
      <c r="O4" s="14" t="s">
        <v>303</v>
      </c>
      <c r="P4" s="869"/>
      <c r="Q4" s="875"/>
      <c r="R4" s="869"/>
      <c r="S4" s="869"/>
      <c r="T4" s="12" t="s">
        <v>452</v>
      </c>
      <c r="U4" s="869"/>
      <c r="V4" s="869"/>
      <c r="W4" s="12" t="s">
        <v>452</v>
      </c>
      <c r="X4" s="61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HC4" s="54"/>
      <c r="HD4" s="54"/>
      <c r="HE4" s="54"/>
      <c r="HF4" s="54"/>
      <c r="HG4" s="54"/>
      <c r="HH4" s="54"/>
      <c r="HI4" s="54"/>
      <c r="HJ4" s="54"/>
      <c r="HM4" s="68"/>
    </row>
    <row r="5" spans="1:221" s="54" customFormat="1" ht="21" customHeight="1">
      <c r="A5" s="843" t="s">
        <v>268</v>
      </c>
      <c r="B5" s="844"/>
      <c r="C5" s="250">
        <f>SUM(C6:C8)</f>
        <v>43189</v>
      </c>
      <c r="D5" s="250">
        <f t="shared" ref="D5:W5" si="0">SUM(D6:D8)</f>
        <v>40464</v>
      </c>
      <c r="E5" s="250">
        <f t="shared" si="0"/>
        <v>1084</v>
      </c>
      <c r="F5" s="250">
        <f t="shared" si="0"/>
        <v>1699</v>
      </c>
      <c r="G5" s="250">
        <f t="shared" si="0"/>
        <v>40619</v>
      </c>
      <c r="H5" s="250">
        <f t="shared" si="0"/>
        <v>1650</v>
      </c>
      <c r="I5" s="250">
        <f t="shared" si="0"/>
        <v>42267</v>
      </c>
      <c r="J5" s="250">
        <f t="shared" si="0"/>
        <v>0</v>
      </c>
      <c r="K5" s="250">
        <f t="shared" si="0"/>
        <v>0</v>
      </c>
      <c r="L5" s="250">
        <f t="shared" si="0"/>
        <v>0</v>
      </c>
      <c r="M5" s="250">
        <f t="shared" si="0"/>
        <v>883</v>
      </c>
      <c r="N5" s="250">
        <f t="shared" si="0"/>
        <v>37</v>
      </c>
      <c r="O5" s="250">
        <f t="shared" si="0"/>
        <v>920</v>
      </c>
      <c r="P5" s="250">
        <f t="shared" si="0"/>
        <v>0</v>
      </c>
      <c r="Q5" s="250">
        <f t="shared" si="0"/>
        <v>40273</v>
      </c>
      <c r="R5" s="250">
        <f t="shared" si="0"/>
        <v>746</v>
      </c>
      <c r="S5" s="250">
        <f t="shared" si="0"/>
        <v>48</v>
      </c>
      <c r="T5" s="250">
        <f t="shared" si="0"/>
        <v>794</v>
      </c>
      <c r="U5" s="250">
        <f t="shared" si="0"/>
        <v>96</v>
      </c>
      <c r="V5" s="250">
        <f t="shared" si="0"/>
        <v>16</v>
      </c>
      <c r="W5" s="250">
        <f t="shared" si="0"/>
        <v>112</v>
      </c>
      <c r="X5" s="251"/>
    </row>
    <row r="6" spans="1:221" s="54" customFormat="1" ht="21" customHeight="1">
      <c r="A6" s="62"/>
      <c r="B6" s="240" t="s">
        <v>331</v>
      </c>
      <c r="C6" s="698">
        <v>9728</v>
      </c>
      <c r="D6" s="698">
        <v>9039</v>
      </c>
      <c r="E6" s="698">
        <v>487</v>
      </c>
      <c r="F6" s="698">
        <v>202</v>
      </c>
      <c r="G6" s="698">
        <v>8591</v>
      </c>
      <c r="H6" s="698">
        <v>217</v>
      </c>
      <c r="I6" s="698">
        <v>8806</v>
      </c>
      <c r="J6" s="698">
        <v>0</v>
      </c>
      <c r="K6" s="698">
        <v>0</v>
      </c>
      <c r="L6" s="698">
        <v>0</v>
      </c>
      <c r="M6" s="698">
        <v>883</v>
      </c>
      <c r="N6" s="698">
        <v>37</v>
      </c>
      <c r="O6" s="698">
        <v>920</v>
      </c>
      <c r="P6" s="698">
        <v>0</v>
      </c>
      <c r="Q6" s="698">
        <v>11447</v>
      </c>
      <c r="R6" s="698">
        <v>170</v>
      </c>
      <c r="S6" s="698">
        <v>48</v>
      </c>
      <c r="T6" s="698">
        <v>218</v>
      </c>
      <c r="U6" s="698">
        <v>15</v>
      </c>
      <c r="V6" s="698">
        <v>16</v>
      </c>
      <c r="W6" s="698">
        <v>31</v>
      </c>
      <c r="X6" s="464"/>
    </row>
    <row r="7" spans="1:221" s="54" customFormat="1" ht="21" customHeight="1">
      <c r="A7" s="62"/>
      <c r="B7" s="247" t="s">
        <v>269</v>
      </c>
      <c r="C7" s="699">
        <v>4760</v>
      </c>
      <c r="D7" s="699">
        <v>4507</v>
      </c>
      <c r="E7" s="699">
        <v>26</v>
      </c>
      <c r="F7" s="699">
        <v>227</v>
      </c>
      <c r="G7" s="699">
        <v>4234</v>
      </c>
      <c r="H7" s="699">
        <v>526</v>
      </c>
      <c r="I7" s="699">
        <v>4760</v>
      </c>
      <c r="J7" s="699">
        <v>0</v>
      </c>
      <c r="K7" s="699">
        <v>0</v>
      </c>
      <c r="L7" s="699">
        <v>0</v>
      </c>
      <c r="M7" s="699">
        <v>0</v>
      </c>
      <c r="N7" s="699">
        <v>0</v>
      </c>
      <c r="O7" s="699">
        <v>0</v>
      </c>
      <c r="P7" s="699">
        <v>0</v>
      </c>
      <c r="Q7" s="699">
        <v>437</v>
      </c>
      <c r="R7" s="699">
        <v>25</v>
      </c>
      <c r="S7" s="699">
        <v>0</v>
      </c>
      <c r="T7" s="699">
        <v>25</v>
      </c>
      <c r="U7" s="699">
        <v>7</v>
      </c>
      <c r="V7" s="699">
        <v>0</v>
      </c>
      <c r="W7" s="699">
        <v>7</v>
      </c>
      <c r="X7" s="256"/>
    </row>
    <row r="8" spans="1:221" s="54" customFormat="1" ht="21" customHeight="1">
      <c r="A8" s="249"/>
      <c r="B8" s="235" t="s">
        <v>271</v>
      </c>
      <c r="C8" s="700">
        <v>28701</v>
      </c>
      <c r="D8" s="700">
        <v>26918</v>
      </c>
      <c r="E8" s="700">
        <v>571</v>
      </c>
      <c r="F8" s="700">
        <v>1270</v>
      </c>
      <c r="G8" s="700">
        <v>27794</v>
      </c>
      <c r="H8" s="700">
        <v>907</v>
      </c>
      <c r="I8" s="700">
        <v>28701</v>
      </c>
      <c r="J8" s="700">
        <v>0</v>
      </c>
      <c r="K8" s="700">
        <v>0</v>
      </c>
      <c r="L8" s="700">
        <v>0</v>
      </c>
      <c r="M8" s="700">
        <v>0</v>
      </c>
      <c r="N8" s="700">
        <v>0</v>
      </c>
      <c r="O8" s="700">
        <v>0</v>
      </c>
      <c r="P8" s="700">
        <v>0</v>
      </c>
      <c r="Q8" s="700">
        <v>28389</v>
      </c>
      <c r="R8" s="700">
        <v>551</v>
      </c>
      <c r="S8" s="700">
        <v>0</v>
      </c>
      <c r="T8" s="700">
        <v>551</v>
      </c>
      <c r="U8" s="700">
        <v>74</v>
      </c>
      <c r="V8" s="700">
        <v>0</v>
      </c>
      <c r="W8" s="700">
        <v>74</v>
      </c>
      <c r="X8" s="302"/>
    </row>
    <row r="9" spans="1:221" s="54" customFormat="1" ht="21" customHeight="1">
      <c r="A9" s="843" t="s">
        <v>248</v>
      </c>
      <c r="B9" s="844"/>
      <c r="C9" s="701">
        <f>SUM(C10:C15)</f>
        <v>31753</v>
      </c>
      <c r="D9" s="701">
        <f t="shared" ref="D9:W9" si="1">SUM(D10:D15)</f>
        <v>29137</v>
      </c>
      <c r="E9" s="701">
        <f t="shared" si="1"/>
        <v>2148</v>
      </c>
      <c r="F9" s="701">
        <f t="shared" si="1"/>
        <v>468</v>
      </c>
      <c r="G9" s="701">
        <f t="shared" si="1"/>
        <v>22627</v>
      </c>
      <c r="H9" s="701">
        <f t="shared" si="1"/>
        <v>7414</v>
      </c>
      <c r="I9" s="701">
        <f t="shared" si="1"/>
        <v>30041</v>
      </c>
      <c r="J9" s="701">
        <f t="shared" si="1"/>
        <v>0</v>
      </c>
      <c r="K9" s="701">
        <f t="shared" si="1"/>
        <v>0</v>
      </c>
      <c r="L9" s="701">
        <f t="shared" si="1"/>
        <v>0</v>
      </c>
      <c r="M9" s="701">
        <f t="shared" si="1"/>
        <v>1450</v>
      </c>
      <c r="N9" s="701">
        <f t="shared" si="1"/>
        <v>262</v>
      </c>
      <c r="O9" s="701">
        <f t="shared" si="1"/>
        <v>1712</v>
      </c>
      <c r="P9" s="701">
        <f t="shared" si="1"/>
        <v>0</v>
      </c>
      <c r="Q9" s="701">
        <f t="shared" si="1"/>
        <v>18896</v>
      </c>
      <c r="R9" s="701">
        <f t="shared" si="1"/>
        <v>538</v>
      </c>
      <c r="S9" s="701">
        <f t="shared" si="1"/>
        <v>89</v>
      </c>
      <c r="T9" s="701">
        <f t="shared" si="1"/>
        <v>627</v>
      </c>
      <c r="U9" s="701">
        <f t="shared" si="1"/>
        <v>58</v>
      </c>
      <c r="V9" s="701">
        <f t="shared" si="1"/>
        <v>14</v>
      </c>
      <c r="W9" s="701">
        <f t="shared" si="1"/>
        <v>72</v>
      </c>
      <c r="X9" s="238"/>
    </row>
    <row r="10" spans="1:221" s="54" customFormat="1" ht="21" customHeight="1">
      <c r="A10" s="62"/>
      <c r="B10" s="240" t="s">
        <v>313</v>
      </c>
      <c r="C10" s="698">
        <v>19569</v>
      </c>
      <c r="D10" s="698">
        <v>18399</v>
      </c>
      <c r="E10" s="698">
        <v>871</v>
      </c>
      <c r="F10" s="698">
        <v>299</v>
      </c>
      <c r="G10" s="698">
        <v>14404</v>
      </c>
      <c r="H10" s="698">
        <v>3453</v>
      </c>
      <c r="I10" s="698">
        <v>17857</v>
      </c>
      <c r="J10" s="698">
        <v>0</v>
      </c>
      <c r="K10" s="698">
        <v>0</v>
      </c>
      <c r="L10" s="698">
        <v>0</v>
      </c>
      <c r="M10" s="698">
        <v>1450</v>
      </c>
      <c r="N10" s="698">
        <v>262</v>
      </c>
      <c r="O10" s="698">
        <v>1712</v>
      </c>
      <c r="P10" s="698">
        <v>0</v>
      </c>
      <c r="Q10" s="698">
        <v>8223</v>
      </c>
      <c r="R10" s="698">
        <v>214</v>
      </c>
      <c r="S10" s="698">
        <v>81</v>
      </c>
      <c r="T10" s="698">
        <v>295</v>
      </c>
      <c r="U10" s="698">
        <v>24</v>
      </c>
      <c r="V10" s="698">
        <v>12</v>
      </c>
      <c r="W10" s="698">
        <v>36</v>
      </c>
      <c r="X10" s="464"/>
    </row>
    <row r="11" spans="1:221" s="54" customFormat="1" ht="21" customHeight="1">
      <c r="A11" s="62"/>
      <c r="B11" s="247" t="s">
        <v>314</v>
      </c>
      <c r="C11" s="699">
        <v>2155</v>
      </c>
      <c r="D11" s="699">
        <v>1889</v>
      </c>
      <c r="E11" s="699">
        <v>182</v>
      </c>
      <c r="F11" s="699">
        <v>84</v>
      </c>
      <c r="G11" s="699">
        <v>1614</v>
      </c>
      <c r="H11" s="699">
        <v>541</v>
      </c>
      <c r="I11" s="699">
        <v>2155</v>
      </c>
      <c r="J11" s="699">
        <v>0</v>
      </c>
      <c r="K11" s="699">
        <v>0</v>
      </c>
      <c r="L11" s="699">
        <v>0</v>
      </c>
      <c r="M11" s="699">
        <v>0</v>
      </c>
      <c r="N11" s="699">
        <v>0</v>
      </c>
      <c r="O11" s="699">
        <v>0</v>
      </c>
      <c r="P11" s="699">
        <v>0</v>
      </c>
      <c r="Q11" s="699">
        <v>6159</v>
      </c>
      <c r="R11" s="699">
        <v>49</v>
      </c>
      <c r="S11" s="699">
        <v>1</v>
      </c>
      <c r="T11" s="699">
        <v>50</v>
      </c>
      <c r="U11" s="699">
        <v>6</v>
      </c>
      <c r="V11" s="699">
        <v>0</v>
      </c>
      <c r="W11" s="699">
        <v>6</v>
      </c>
      <c r="X11" s="256"/>
    </row>
    <row r="12" spans="1:221" s="54" customFormat="1" ht="21" customHeight="1">
      <c r="A12" s="62"/>
      <c r="B12" s="247" t="s">
        <v>143</v>
      </c>
      <c r="C12" s="699">
        <v>3408</v>
      </c>
      <c r="D12" s="699">
        <v>3219</v>
      </c>
      <c r="E12" s="699">
        <v>156</v>
      </c>
      <c r="F12" s="699">
        <v>33</v>
      </c>
      <c r="G12" s="699">
        <v>2359</v>
      </c>
      <c r="H12" s="699">
        <v>1049</v>
      </c>
      <c r="I12" s="699">
        <v>3408</v>
      </c>
      <c r="J12" s="699">
        <v>0</v>
      </c>
      <c r="K12" s="699">
        <v>0</v>
      </c>
      <c r="L12" s="699">
        <v>0</v>
      </c>
      <c r="M12" s="699">
        <v>0</v>
      </c>
      <c r="N12" s="699">
        <v>0</v>
      </c>
      <c r="O12" s="699">
        <v>0</v>
      </c>
      <c r="P12" s="699">
        <v>0</v>
      </c>
      <c r="Q12" s="699">
        <v>1635</v>
      </c>
      <c r="R12" s="699">
        <v>92</v>
      </c>
      <c r="S12" s="699">
        <v>3</v>
      </c>
      <c r="T12" s="699">
        <v>95</v>
      </c>
      <c r="U12" s="699">
        <v>7</v>
      </c>
      <c r="V12" s="699">
        <v>0</v>
      </c>
      <c r="W12" s="699">
        <v>7</v>
      </c>
      <c r="X12" s="256"/>
    </row>
    <row r="13" spans="1:221" s="54" customFormat="1" ht="21" customHeight="1">
      <c r="A13" s="62"/>
      <c r="B13" s="247" t="s">
        <v>144</v>
      </c>
      <c r="C13" s="699">
        <v>2086</v>
      </c>
      <c r="D13" s="699">
        <v>1810</v>
      </c>
      <c r="E13" s="699">
        <v>249</v>
      </c>
      <c r="F13" s="699">
        <v>27</v>
      </c>
      <c r="G13" s="699">
        <v>1408</v>
      </c>
      <c r="H13" s="699">
        <v>678</v>
      </c>
      <c r="I13" s="699">
        <v>2086</v>
      </c>
      <c r="J13" s="699">
        <v>0</v>
      </c>
      <c r="K13" s="699">
        <v>0</v>
      </c>
      <c r="L13" s="699">
        <v>0</v>
      </c>
      <c r="M13" s="699">
        <v>0</v>
      </c>
      <c r="N13" s="699">
        <v>0</v>
      </c>
      <c r="O13" s="699">
        <v>0</v>
      </c>
      <c r="P13" s="699">
        <v>0</v>
      </c>
      <c r="Q13" s="699">
        <v>1647</v>
      </c>
      <c r="R13" s="699">
        <v>75</v>
      </c>
      <c r="S13" s="699">
        <v>2</v>
      </c>
      <c r="T13" s="699">
        <v>77</v>
      </c>
      <c r="U13" s="699">
        <v>6</v>
      </c>
      <c r="V13" s="699">
        <v>0</v>
      </c>
      <c r="W13" s="699">
        <v>6</v>
      </c>
      <c r="X13" s="256"/>
    </row>
    <row r="14" spans="1:221" s="54" customFormat="1" ht="21" customHeight="1">
      <c r="A14" s="62"/>
      <c r="B14" s="247" t="s">
        <v>147</v>
      </c>
      <c r="C14" s="699">
        <v>2395</v>
      </c>
      <c r="D14" s="699">
        <v>1872</v>
      </c>
      <c r="E14" s="699">
        <v>511</v>
      </c>
      <c r="F14" s="699">
        <v>12</v>
      </c>
      <c r="G14" s="699">
        <v>1718</v>
      </c>
      <c r="H14" s="699">
        <v>677</v>
      </c>
      <c r="I14" s="699">
        <v>2395</v>
      </c>
      <c r="J14" s="699">
        <v>0</v>
      </c>
      <c r="K14" s="699">
        <v>0</v>
      </c>
      <c r="L14" s="699">
        <v>0</v>
      </c>
      <c r="M14" s="699">
        <v>0</v>
      </c>
      <c r="N14" s="699">
        <v>0</v>
      </c>
      <c r="O14" s="699">
        <v>0</v>
      </c>
      <c r="P14" s="699">
        <v>0</v>
      </c>
      <c r="Q14" s="699">
        <v>371</v>
      </c>
      <c r="R14" s="699">
        <v>54</v>
      </c>
      <c r="S14" s="699">
        <v>1</v>
      </c>
      <c r="T14" s="699">
        <v>55</v>
      </c>
      <c r="U14" s="699">
        <v>8</v>
      </c>
      <c r="V14" s="699">
        <v>0</v>
      </c>
      <c r="W14" s="699">
        <v>8</v>
      </c>
      <c r="X14" s="256"/>
    </row>
    <row r="15" spans="1:221" s="54" customFormat="1" ht="21" customHeight="1">
      <c r="A15" s="62"/>
      <c r="B15" s="247" t="s">
        <v>174</v>
      </c>
      <c r="C15" s="700">
        <v>2140</v>
      </c>
      <c r="D15" s="700">
        <v>1948</v>
      </c>
      <c r="E15" s="700">
        <v>179</v>
      </c>
      <c r="F15" s="700">
        <v>13</v>
      </c>
      <c r="G15" s="700">
        <v>1124</v>
      </c>
      <c r="H15" s="700">
        <v>1016</v>
      </c>
      <c r="I15" s="700">
        <v>2140</v>
      </c>
      <c r="J15" s="700">
        <v>0</v>
      </c>
      <c r="K15" s="700">
        <v>0</v>
      </c>
      <c r="L15" s="700">
        <v>0</v>
      </c>
      <c r="M15" s="700">
        <v>0</v>
      </c>
      <c r="N15" s="700">
        <v>0</v>
      </c>
      <c r="O15" s="700">
        <v>0</v>
      </c>
      <c r="P15" s="700">
        <v>0</v>
      </c>
      <c r="Q15" s="700">
        <v>861</v>
      </c>
      <c r="R15" s="700">
        <v>54</v>
      </c>
      <c r="S15" s="700">
        <v>1</v>
      </c>
      <c r="T15" s="700">
        <v>55</v>
      </c>
      <c r="U15" s="700">
        <v>7</v>
      </c>
      <c r="V15" s="700">
        <v>2</v>
      </c>
      <c r="W15" s="700">
        <v>9</v>
      </c>
      <c r="X15" s="302"/>
    </row>
    <row r="16" spans="1:221" s="54" customFormat="1" ht="21" customHeight="1">
      <c r="A16" s="843" t="s">
        <v>249</v>
      </c>
      <c r="B16" s="844"/>
      <c r="C16" s="241">
        <f>SUM(C17:C18)</f>
        <v>14082</v>
      </c>
      <c r="D16" s="241">
        <f t="shared" ref="D16:W16" si="2">SUM(D17:D18)</f>
        <v>11385</v>
      </c>
      <c r="E16" s="241">
        <f t="shared" si="2"/>
        <v>2657</v>
      </c>
      <c r="F16" s="241">
        <f t="shared" si="2"/>
        <v>40</v>
      </c>
      <c r="G16" s="241">
        <f t="shared" si="2"/>
        <v>8231</v>
      </c>
      <c r="H16" s="241">
        <f t="shared" si="2"/>
        <v>3572</v>
      </c>
      <c r="I16" s="241">
        <f t="shared" si="2"/>
        <v>11803</v>
      </c>
      <c r="J16" s="241">
        <f t="shared" si="2"/>
        <v>0</v>
      </c>
      <c r="K16" s="241">
        <f t="shared" si="2"/>
        <v>0</v>
      </c>
      <c r="L16" s="241">
        <f t="shared" si="2"/>
        <v>0</v>
      </c>
      <c r="M16" s="241">
        <f t="shared" si="2"/>
        <v>1386</v>
      </c>
      <c r="N16" s="241">
        <f t="shared" si="2"/>
        <v>893</v>
      </c>
      <c r="O16" s="241">
        <f t="shared" si="2"/>
        <v>2279</v>
      </c>
      <c r="P16" s="241">
        <f t="shared" si="2"/>
        <v>0</v>
      </c>
      <c r="Q16" s="241">
        <f t="shared" si="2"/>
        <v>32987</v>
      </c>
      <c r="R16" s="241">
        <f t="shared" si="2"/>
        <v>160</v>
      </c>
      <c r="S16" s="241">
        <f t="shared" si="2"/>
        <v>12</v>
      </c>
      <c r="T16" s="241">
        <f t="shared" si="2"/>
        <v>172</v>
      </c>
      <c r="U16" s="241">
        <f t="shared" si="2"/>
        <v>20</v>
      </c>
      <c r="V16" s="241">
        <f t="shared" si="2"/>
        <v>3</v>
      </c>
      <c r="W16" s="241">
        <f t="shared" si="2"/>
        <v>23</v>
      </c>
      <c r="X16" s="243"/>
    </row>
    <row r="17" spans="1:29" s="54" customFormat="1" ht="21" customHeight="1">
      <c r="A17" s="62"/>
      <c r="B17" s="240" t="s">
        <v>145</v>
      </c>
      <c r="C17" s="698">
        <v>11252</v>
      </c>
      <c r="D17" s="698">
        <v>9206</v>
      </c>
      <c r="E17" s="698">
        <v>2007</v>
      </c>
      <c r="F17" s="698">
        <v>39</v>
      </c>
      <c r="G17" s="698">
        <v>6479</v>
      </c>
      <c r="H17" s="698">
        <v>2494</v>
      </c>
      <c r="I17" s="698">
        <v>8973</v>
      </c>
      <c r="J17" s="698">
        <v>0</v>
      </c>
      <c r="K17" s="698">
        <v>0</v>
      </c>
      <c r="L17" s="698">
        <v>0</v>
      </c>
      <c r="M17" s="698">
        <v>1386</v>
      </c>
      <c r="N17" s="698">
        <v>893</v>
      </c>
      <c r="O17" s="698">
        <v>2279</v>
      </c>
      <c r="P17" s="698">
        <v>0</v>
      </c>
      <c r="Q17" s="698">
        <v>31262</v>
      </c>
      <c r="R17" s="698">
        <v>99</v>
      </c>
      <c r="S17" s="698">
        <v>10</v>
      </c>
      <c r="T17" s="698">
        <v>109</v>
      </c>
      <c r="U17" s="698">
        <v>14</v>
      </c>
      <c r="V17" s="698">
        <v>3</v>
      </c>
      <c r="W17" s="698">
        <v>17</v>
      </c>
      <c r="X17" s="256"/>
    </row>
    <row r="18" spans="1:29" s="54" customFormat="1" ht="21" customHeight="1">
      <c r="A18" s="100"/>
      <c r="B18" s="235" t="s">
        <v>332</v>
      </c>
      <c r="C18" s="700">
        <v>2830</v>
      </c>
      <c r="D18" s="700">
        <v>2179</v>
      </c>
      <c r="E18" s="700">
        <v>650</v>
      </c>
      <c r="F18" s="700">
        <v>1</v>
      </c>
      <c r="G18" s="700">
        <v>1752</v>
      </c>
      <c r="H18" s="700">
        <v>1078</v>
      </c>
      <c r="I18" s="700">
        <v>2830</v>
      </c>
      <c r="J18" s="700">
        <v>0</v>
      </c>
      <c r="K18" s="700">
        <v>0</v>
      </c>
      <c r="L18" s="700">
        <v>0</v>
      </c>
      <c r="M18" s="700">
        <v>0</v>
      </c>
      <c r="N18" s="700">
        <v>0</v>
      </c>
      <c r="O18" s="700">
        <v>0</v>
      </c>
      <c r="P18" s="700">
        <v>0</v>
      </c>
      <c r="Q18" s="700">
        <v>1725</v>
      </c>
      <c r="R18" s="700">
        <v>61</v>
      </c>
      <c r="S18" s="700">
        <v>2</v>
      </c>
      <c r="T18" s="700">
        <v>63</v>
      </c>
      <c r="U18" s="700">
        <v>6</v>
      </c>
      <c r="V18" s="700">
        <v>0</v>
      </c>
      <c r="W18" s="700">
        <v>6</v>
      </c>
      <c r="X18" s="302"/>
    </row>
    <row r="19" spans="1:29" s="54" customFormat="1" ht="21" customHeight="1">
      <c r="A19" s="843" t="s">
        <v>250</v>
      </c>
      <c r="B19" s="844"/>
      <c r="C19" s="241">
        <f>SUM(C20:C23)</f>
        <v>22465</v>
      </c>
      <c r="D19" s="241">
        <f t="shared" ref="D19:W19" si="3">SUM(D20:D23)</f>
        <v>20360</v>
      </c>
      <c r="E19" s="241">
        <f t="shared" si="3"/>
        <v>1429</v>
      </c>
      <c r="F19" s="241">
        <f t="shared" si="3"/>
        <v>676</v>
      </c>
      <c r="G19" s="241">
        <f t="shared" si="3"/>
        <v>12794</v>
      </c>
      <c r="H19" s="241">
        <f t="shared" si="3"/>
        <v>7800</v>
      </c>
      <c r="I19" s="241">
        <f t="shared" si="3"/>
        <v>20594</v>
      </c>
      <c r="J19" s="241">
        <f t="shared" si="3"/>
        <v>0</v>
      </c>
      <c r="K19" s="241">
        <f t="shared" si="3"/>
        <v>0</v>
      </c>
      <c r="L19" s="241">
        <f t="shared" si="3"/>
        <v>0</v>
      </c>
      <c r="M19" s="241">
        <f t="shared" si="3"/>
        <v>1168</v>
      </c>
      <c r="N19" s="241">
        <f t="shared" si="3"/>
        <v>703</v>
      </c>
      <c r="O19" s="241">
        <f t="shared" si="3"/>
        <v>1871</v>
      </c>
      <c r="P19" s="241">
        <f t="shared" si="3"/>
        <v>0</v>
      </c>
      <c r="Q19" s="241">
        <f t="shared" si="3"/>
        <v>6402</v>
      </c>
      <c r="R19" s="241">
        <f t="shared" si="3"/>
        <v>361</v>
      </c>
      <c r="S19" s="241">
        <f t="shared" si="3"/>
        <v>47</v>
      </c>
      <c r="T19" s="241">
        <f t="shared" si="3"/>
        <v>408</v>
      </c>
      <c r="U19" s="241">
        <f t="shared" si="3"/>
        <v>41</v>
      </c>
      <c r="V19" s="241">
        <f t="shared" si="3"/>
        <v>0</v>
      </c>
      <c r="W19" s="241">
        <f t="shared" si="3"/>
        <v>41</v>
      </c>
      <c r="X19" s="243"/>
    </row>
    <row r="20" spans="1:29" s="54" customFormat="1" ht="21" customHeight="1">
      <c r="A20" s="62"/>
      <c r="B20" s="240" t="s">
        <v>333</v>
      </c>
      <c r="C20" s="698">
        <v>11486</v>
      </c>
      <c r="D20" s="698">
        <v>9906</v>
      </c>
      <c r="E20" s="698">
        <v>924</v>
      </c>
      <c r="F20" s="698">
        <v>656</v>
      </c>
      <c r="G20" s="698">
        <v>5614</v>
      </c>
      <c r="H20" s="698">
        <v>4001</v>
      </c>
      <c r="I20" s="698">
        <v>9615</v>
      </c>
      <c r="J20" s="698">
        <v>0</v>
      </c>
      <c r="K20" s="698">
        <v>0</v>
      </c>
      <c r="L20" s="698">
        <v>0</v>
      </c>
      <c r="M20" s="698">
        <v>1168</v>
      </c>
      <c r="N20" s="698">
        <v>703</v>
      </c>
      <c r="O20" s="698">
        <v>1871</v>
      </c>
      <c r="P20" s="698">
        <v>0</v>
      </c>
      <c r="Q20" s="698">
        <v>2535</v>
      </c>
      <c r="R20" s="698">
        <v>115</v>
      </c>
      <c r="S20" s="698">
        <v>31</v>
      </c>
      <c r="T20" s="698">
        <v>146</v>
      </c>
      <c r="U20" s="698">
        <v>15</v>
      </c>
      <c r="V20" s="698">
        <v>0</v>
      </c>
      <c r="W20" s="698">
        <v>15</v>
      </c>
      <c r="X20" s="256"/>
    </row>
    <row r="21" spans="1:29" s="54" customFormat="1" ht="21" customHeight="1">
      <c r="A21" s="62"/>
      <c r="B21" s="247" t="s">
        <v>235</v>
      </c>
      <c r="C21" s="699">
        <v>3428</v>
      </c>
      <c r="D21" s="699">
        <v>3264</v>
      </c>
      <c r="E21" s="699">
        <v>148</v>
      </c>
      <c r="F21" s="699">
        <v>16</v>
      </c>
      <c r="G21" s="699">
        <v>2016</v>
      </c>
      <c r="H21" s="699">
        <v>1412</v>
      </c>
      <c r="I21" s="699">
        <v>3428</v>
      </c>
      <c r="J21" s="699">
        <v>0</v>
      </c>
      <c r="K21" s="699">
        <v>0</v>
      </c>
      <c r="L21" s="699">
        <v>0</v>
      </c>
      <c r="M21" s="699">
        <v>0</v>
      </c>
      <c r="N21" s="699">
        <v>0</v>
      </c>
      <c r="O21" s="699">
        <v>0</v>
      </c>
      <c r="P21" s="699">
        <v>0</v>
      </c>
      <c r="Q21" s="699">
        <v>2343</v>
      </c>
      <c r="R21" s="699">
        <v>53</v>
      </c>
      <c r="S21" s="699">
        <v>3</v>
      </c>
      <c r="T21" s="699">
        <v>56</v>
      </c>
      <c r="U21" s="699">
        <v>8</v>
      </c>
      <c r="V21" s="699">
        <v>0</v>
      </c>
      <c r="W21" s="699">
        <v>8</v>
      </c>
      <c r="X21" s="256"/>
    </row>
    <row r="22" spans="1:29" s="54" customFormat="1" ht="21" customHeight="1">
      <c r="A22" s="62"/>
      <c r="B22" s="247" t="s">
        <v>334</v>
      </c>
      <c r="C22" s="699">
        <v>3666</v>
      </c>
      <c r="D22" s="699">
        <v>3523</v>
      </c>
      <c r="E22" s="699">
        <v>140</v>
      </c>
      <c r="F22" s="699">
        <v>3</v>
      </c>
      <c r="G22" s="699">
        <v>2468</v>
      </c>
      <c r="H22" s="699">
        <v>1198</v>
      </c>
      <c r="I22" s="699">
        <v>3666</v>
      </c>
      <c r="J22" s="699">
        <v>0</v>
      </c>
      <c r="K22" s="699">
        <v>0</v>
      </c>
      <c r="L22" s="699">
        <v>0</v>
      </c>
      <c r="M22" s="699">
        <v>0</v>
      </c>
      <c r="N22" s="699">
        <v>0</v>
      </c>
      <c r="O22" s="699">
        <v>0</v>
      </c>
      <c r="P22" s="699">
        <v>0</v>
      </c>
      <c r="Q22" s="699">
        <v>542</v>
      </c>
      <c r="R22" s="699">
        <v>100</v>
      </c>
      <c r="S22" s="699">
        <v>4</v>
      </c>
      <c r="T22" s="699">
        <v>104</v>
      </c>
      <c r="U22" s="699">
        <v>9</v>
      </c>
      <c r="V22" s="699">
        <v>0</v>
      </c>
      <c r="W22" s="699">
        <v>9</v>
      </c>
      <c r="X22" s="256"/>
    </row>
    <row r="23" spans="1:29" s="54" customFormat="1" ht="21" customHeight="1">
      <c r="A23" s="100"/>
      <c r="B23" s="235" t="s">
        <v>234</v>
      </c>
      <c r="C23" s="700">
        <v>3885</v>
      </c>
      <c r="D23" s="700">
        <v>3667</v>
      </c>
      <c r="E23" s="700">
        <v>217</v>
      </c>
      <c r="F23" s="700">
        <v>1</v>
      </c>
      <c r="G23" s="700">
        <v>2696</v>
      </c>
      <c r="H23" s="700">
        <v>1189</v>
      </c>
      <c r="I23" s="700">
        <v>3885</v>
      </c>
      <c r="J23" s="700">
        <v>0</v>
      </c>
      <c r="K23" s="700">
        <v>0</v>
      </c>
      <c r="L23" s="700">
        <v>0</v>
      </c>
      <c r="M23" s="700">
        <v>0</v>
      </c>
      <c r="N23" s="700">
        <v>0</v>
      </c>
      <c r="O23" s="700">
        <v>0</v>
      </c>
      <c r="P23" s="700">
        <v>0</v>
      </c>
      <c r="Q23" s="700">
        <v>982</v>
      </c>
      <c r="R23" s="700">
        <v>93</v>
      </c>
      <c r="S23" s="700">
        <v>9</v>
      </c>
      <c r="T23" s="700">
        <v>102</v>
      </c>
      <c r="U23" s="700">
        <v>9</v>
      </c>
      <c r="V23" s="700">
        <v>0</v>
      </c>
      <c r="W23" s="700">
        <v>9</v>
      </c>
      <c r="X23" s="302"/>
    </row>
    <row r="24" spans="1:29" s="54" customFormat="1" ht="21" customHeight="1">
      <c r="A24" s="843" t="s">
        <v>253</v>
      </c>
      <c r="B24" s="844"/>
      <c r="C24" s="241">
        <f>SUM(C25:C29)</f>
        <v>29140</v>
      </c>
      <c r="D24" s="241">
        <f t="shared" ref="D24:W24" si="4">SUM(D25:D29)</f>
        <v>26875</v>
      </c>
      <c r="E24" s="241">
        <f t="shared" si="4"/>
        <v>1908</v>
      </c>
      <c r="F24" s="241">
        <f t="shared" si="4"/>
        <v>357</v>
      </c>
      <c r="G24" s="241">
        <f t="shared" si="4"/>
        <v>19516</v>
      </c>
      <c r="H24" s="241">
        <f t="shared" si="4"/>
        <v>9518</v>
      </c>
      <c r="I24" s="241">
        <f t="shared" si="4"/>
        <v>29034</v>
      </c>
      <c r="J24" s="241">
        <f t="shared" si="4"/>
        <v>0</v>
      </c>
      <c r="K24" s="241">
        <f t="shared" si="4"/>
        <v>0</v>
      </c>
      <c r="L24" s="241">
        <f t="shared" si="4"/>
        <v>0</v>
      </c>
      <c r="M24" s="241">
        <f t="shared" si="4"/>
        <v>50</v>
      </c>
      <c r="N24" s="241">
        <f t="shared" si="4"/>
        <v>56</v>
      </c>
      <c r="O24" s="241">
        <f t="shared" si="4"/>
        <v>106</v>
      </c>
      <c r="P24" s="241">
        <f t="shared" si="4"/>
        <v>0</v>
      </c>
      <c r="Q24" s="241">
        <f t="shared" si="4"/>
        <v>19158</v>
      </c>
      <c r="R24" s="241">
        <f t="shared" si="4"/>
        <v>604</v>
      </c>
      <c r="S24" s="241">
        <f t="shared" si="4"/>
        <v>99</v>
      </c>
      <c r="T24" s="241">
        <f t="shared" si="4"/>
        <v>703</v>
      </c>
      <c r="U24" s="241">
        <f t="shared" si="4"/>
        <v>49</v>
      </c>
      <c r="V24" s="241">
        <f t="shared" si="4"/>
        <v>9</v>
      </c>
      <c r="W24" s="241">
        <f t="shared" si="4"/>
        <v>58</v>
      </c>
      <c r="X24" s="243"/>
    </row>
    <row r="25" spans="1:29" s="54" customFormat="1" ht="21" customHeight="1">
      <c r="A25" s="62"/>
      <c r="B25" s="240" t="s">
        <v>335</v>
      </c>
      <c r="C25" s="702">
        <v>11414</v>
      </c>
      <c r="D25" s="702">
        <v>10870</v>
      </c>
      <c r="E25" s="702">
        <v>463</v>
      </c>
      <c r="F25" s="702">
        <v>81</v>
      </c>
      <c r="G25" s="702">
        <v>8267</v>
      </c>
      <c r="H25" s="702">
        <v>3147</v>
      </c>
      <c r="I25" s="702">
        <v>11414</v>
      </c>
      <c r="J25" s="702">
        <v>0</v>
      </c>
      <c r="K25" s="702">
        <v>0</v>
      </c>
      <c r="L25" s="702">
        <v>0</v>
      </c>
      <c r="M25" s="702">
        <v>0</v>
      </c>
      <c r="N25" s="702">
        <v>0</v>
      </c>
      <c r="O25" s="702">
        <v>0</v>
      </c>
      <c r="P25" s="702">
        <v>0</v>
      </c>
      <c r="Q25" s="702">
        <v>3351</v>
      </c>
      <c r="R25" s="702">
        <v>110</v>
      </c>
      <c r="S25" s="702">
        <v>46</v>
      </c>
      <c r="T25" s="702">
        <v>156</v>
      </c>
      <c r="U25" s="702">
        <v>13</v>
      </c>
      <c r="V25" s="702">
        <v>9</v>
      </c>
      <c r="W25" s="702">
        <v>22</v>
      </c>
      <c r="X25" s="376"/>
    </row>
    <row r="26" spans="1:29" s="54" customFormat="1" ht="21" customHeight="1">
      <c r="A26" s="62"/>
      <c r="B26" s="247" t="s">
        <v>209</v>
      </c>
      <c r="C26" s="699">
        <v>3126</v>
      </c>
      <c r="D26" s="699">
        <v>2926</v>
      </c>
      <c r="E26" s="699">
        <v>165</v>
      </c>
      <c r="F26" s="699">
        <v>35</v>
      </c>
      <c r="G26" s="699">
        <v>2307</v>
      </c>
      <c r="H26" s="699">
        <v>819</v>
      </c>
      <c r="I26" s="699">
        <v>3126</v>
      </c>
      <c r="J26" s="699">
        <v>0</v>
      </c>
      <c r="K26" s="699">
        <v>0</v>
      </c>
      <c r="L26" s="699">
        <v>0</v>
      </c>
      <c r="M26" s="699">
        <v>0</v>
      </c>
      <c r="N26" s="699">
        <v>0</v>
      </c>
      <c r="O26" s="699">
        <v>0</v>
      </c>
      <c r="P26" s="699">
        <v>0</v>
      </c>
      <c r="Q26" s="699">
        <v>1670</v>
      </c>
      <c r="R26" s="699">
        <v>91</v>
      </c>
      <c r="S26" s="699">
        <v>2</v>
      </c>
      <c r="T26" s="699">
        <v>93</v>
      </c>
      <c r="U26" s="699">
        <v>8</v>
      </c>
      <c r="V26" s="699">
        <v>0</v>
      </c>
      <c r="W26" s="699">
        <v>8</v>
      </c>
      <c r="X26" s="256"/>
    </row>
    <row r="27" spans="1:29" s="54" customFormat="1" ht="21" customHeight="1">
      <c r="A27" s="62"/>
      <c r="B27" s="247" t="s">
        <v>211</v>
      </c>
      <c r="C27" s="699">
        <v>6844</v>
      </c>
      <c r="D27" s="699">
        <v>6259</v>
      </c>
      <c r="E27" s="699">
        <v>585</v>
      </c>
      <c r="F27" s="699"/>
      <c r="G27" s="699">
        <v>4806</v>
      </c>
      <c r="H27" s="699">
        <v>1932</v>
      </c>
      <c r="I27" s="699">
        <v>6738</v>
      </c>
      <c r="J27" s="699"/>
      <c r="K27" s="699"/>
      <c r="L27" s="699">
        <v>0</v>
      </c>
      <c r="M27" s="699">
        <v>50</v>
      </c>
      <c r="N27" s="699">
        <v>56</v>
      </c>
      <c r="O27" s="699">
        <v>106</v>
      </c>
      <c r="P27" s="699"/>
      <c r="Q27" s="699">
        <v>12231</v>
      </c>
      <c r="R27" s="699">
        <v>89</v>
      </c>
      <c r="S27" s="699"/>
      <c r="T27" s="699">
        <v>89</v>
      </c>
      <c r="U27" s="699">
        <v>10</v>
      </c>
      <c r="V27" s="699"/>
      <c r="W27" s="699">
        <v>10</v>
      </c>
      <c r="X27" s="256"/>
    </row>
    <row r="28" spans="1:29" s="54" customFormat="1" ht="21" customHeight="1">
      <c r="A28" s="62"/>
      <c r="B28" s="247" t="s">
        <v>261</v>
      </c>
      <c r="C28" s="699">
        <v>3357</v>
      </c>
      <c r="D28" s="699">
        <v>2898</v>
      </c>
      <c r="E28" s="699">
        <v>443</v>
      </c>
      <c r="F28" s="699">
        <v>16</v>
      </c>
      <c r="G28" s="699">
        <v>2256</v>
      </c>
      <c r="H28" s="699">
        <v>1101</v>
      </c>
      <c r="I28" s="699">
        <v>3357</v>
      </c>
      <c r="J28" s="699">
        <v>0</v>
      </c>
      <c r="K28" s="699">
        <v>0</v>
      </c>
      <c r="L28" s="699">
        <v>0</v>
      </c>
      <c r="M28" s="699">
        <v>0</v>
      </c>
      <c r="N28" s="699">
        <v>0</v>
      </c>
      <c r="O28" s="699">
        <v>0</v>
      </c>
      <c r="P28" s="699">
        <v>0</v>
      </c>
      <c r="Q28" s="699">
        <v>1875</v>
      </c>
      <c r="R28" s="699">
        <v>94</v>
      </c>
      <c r="S28" s="699">
        <v>0</v>
      </c>
      <c r="T28" s="699">
        <v>94</v>
      </c>
      <c r="U28" s="699">
        <v>9</v>
      </c>
      <c r="V28" s="699">
        <v>0</v>
      </c>
      <c r="W28" s="699">
        <v>9</v>
      </c>
      <c r="X28" s="256"/>
    </row>
    <row r="29" spans="1:29" s="54" customFormat="1" ht="21" customHeight="1">
      <c r="A29" s="100"/>
      <c r="B29" s="235" t="s">
        <v>475</v>
      </c>
      <c r="C29" s="700">
        <v>4399</v>
      </c>
      <c r="D29" s="700">
        <v>3922</v>
      </c>
      <c r="E29" s="700">
        <v>252</v>
      </c>
      <c r="F29" s="700">
        <v>225</v>
      </c>
      <c r="G29" s="700">
        <v>1880</v>
      </c>
      <c r="H29" s="700">
        <v>2519</v>
      </c>
      <c r="I29" s="700">
        <v>4399</v>
      </c>
      <c r="J29" s="700">
        <v>0</v>
      </c>
      <c r="K29" s="700">
        <v>0</v>
      </c>
      <c r="L29" s="700">
        <v>0</v>
      </c>
      <c r="M29" s="700">
        <v>0</v>
      </c>
      <c r="N29" s="700">
        <v>0</v>
      </c>
      <c r="O29" s="700">
        <v>0</v>
      </c>
      <c r="P29" s="700">
        <v>0</v>
      </c>
      <c r="Q29" s="700">
        <v>31</v>
      </c>
      <c r="R29" s="700">
        <v>220</v>
      </c>
      <c r="S29" s="700">
        <v>51</v>
      </c>
      <c r="T29" s="700">
        <v>271</v>
      </c>
      <c r="U29" s="700">
        <v>9</v>
      </c>
      <c r="V29" s="700">
        <v>0</v>
      </c>
      <c r="W29" s="700">
        <v>9</v>
      </c>
      <c r="X29" s="302"/>
    </row>
    <row r="30" spans="1:29" s="54" customFormat="1" ht="21" customHeight="1">
      <c r="A30" s="836" t="s">
        <v>212</v>
      </c>
      <c r="B30" s="837"/>
      <c r="C30" s="701">
        <v>10883</v>
      </c>
      <c r="D30" s="701">
        <v>9957</v>
      </c>
      <c r="E30" s="701">
        <v>926</v>
      </c>
      <c r="F30" s="701">
        <v>0</v>
      </c>
      <c r="G30" s="701">
        <v>7875</v>
      </c>
      <c r="H30" s="701">
        <v>3008</v>
      </c>
      <c r="I30" s="701">
        <v>10883</v>
      </c>
      <c r="J30" s="701">
        <v>0</v>
      </c>
      <c r="K30" s="701">
        <v>0</v>
      </c>
      <c r="L30" s="701">
        <v>0</v>
      </c>
      <c r="M30" s="701">
        <v>0</v>
      </c>
      <c r="N30" s="701">
        <v>0</v>
      </c>
      <c r="O30" s="701">
        <v>0</v>
      </c>
      <c r="P30" s="701">
        <v>0</v>
      </c>
      <c r="Q30" s="701">
        <v>2005</v>
      </c>
      <c r="R30" s="701">
        <v>160</v>
      </c>
      <c r="S30" s="701">
        <v>4</v>
      </c>
      <c r="T30" s="701">
        <v>164</v>
      </c>
      <c r="U30" s="701">
        <v>14</v>
      </c>
      <c r="V30" s="701">
        <v>5</v>
      </c>
      <c r="W30" s="701">
        <v>19</v>
      </c>
      <c r="X30" s="238"/>
      <c r="Y30" s="574"/>
      <c r="Z30" s="574"/>
      <c r="AA30" s="574"/>
      <c r="AB30" s="574"/>
      <c r="AC30" s="574"/>
    </row>
    <row r="31" spans="1:29" s="54" customFormat="1" ht="21" customHeight="1">
      <c r="A31" s="836" t="s">
        <v>213</v>
      </c>
      <c r="B31" s="837"/>
      <c r="C31" s="703">
        <v>6317</v>
      </c>
      <c r="D31" s="703">
        <v>5446</v>
      </c>
      <c r="E31" s="703">
        <v>675</v>
      </c>
      <c r="F31" s="703">
        <v>196</v>
      </c>
      <c r="G31" s="703">
        <v>4542</v>
      </c>
      <c r="H31" s="703">
        <v>981</v>
      </c>
      <c r="I31" s="703">
        <v>5523</v>
      </c>
      <c r="J31" s="703">
        <v>359</v>
      </c>
      <c r="K31" s="703">
        <v>435</v>
      </c>
      <c r="L31" s="703">
        <v>794</v>
      </c>
      <c r="M31" s="703">
        <v>0</v>
      </c>
      <c r="N31" s="703">
        <v>0</v>
      </c>
      <c r="O31" s="703">
        <v>0</v>
      </c>
      <c r="P31" s="703">
        <v>0</v>
      </c>
      <c r="Q31" s="703">
        <v>4650</v>
      </c>
      <c r="R31" s="703">
        <v>86</v>
      </c>
      <c r="S31" s="703">
        <v>162</v>
      </c>
      <c r="T31" s="703">
        <v>248</v>
      </c>
      <c r="U31" s="703">
        <v>13</v>
      </c>
      <c r="V31" s="703">
        <v>15</v>
      </c>
      <c r="W31" s="703">
        <v>28</v>
      </c>
      <c r="X31" s="704"/>
      <c r="Y31" s="574"/>
      <c r="Z31" s="574"/>
      <c r="AA31" s="574"/>
      <c r="AB31" s="574"/>
      <c r="AC31" s="574"/>
    </row>
    <row r="32" spans="1:29" s="54" customFormat="1" ht="21" customHeight="1">
      <c r="A32" s="843" t="s">
        <v>254</v>
      </c>
      <c r="B32" s="844"/>
      <c r="C32" s="241">
        <f>SUM(C33:C34)</f>
        <v>12069</v>
      </c>
      <c r="D32" s="241">
        <f t="shared" ref="D32:W32" si="5">SUM(D33:D34)</f>
        <v>10788</v>
      </c>
      <c r="E32" s="241">
        <f t="shared" si="5"/>
        <v>1281</v>
      </c>
      <c r="F32" s="241">
        <f t="shared" si="5"/>
        <v>0</v>
      </c>
      <c r="G32" s="241">
        <f t="shared" si="5"/>
        <v>5673</v>
      </c>
      <c r="H32" s="241">
        <f t="shared" si="5"/>
        <v>2903</v>
      </c>
      <c r="I32" s="241">
        <f t="shared" si="5"/>
        <v>8576</v>
      </c>
      <c r="J32" s="241">
        <f t="shared" si="5"/>
        <v>0</v>
      </c>
      <c r="K32" s="241">
        <f t="shared" si="5"/>
        <v>0</v>
      </c>
      <c r="L32" s="241">
        <f t="shared" si="5"/>
        <v>0</v>
      </c>
      <c r="M32" s="701" t="s">
        <v>148</v>
      </c>
      <c r="N32" s="701" t="s">
        <v>148</v>
      </c>
      <c r="O32" s="241">
        <f t="shared" si="5"/>
        <v>3493</v>
      </c>
      <c r="P32" s="241">
        <f t="shared" si="5"/>
        <v>0</v>
      </c>
      <c r="Q32" s="241">
        <f t="shared" si="5"/>
        <v>13066</v>
      </c>
      <c r="R32" s="241">
        <f t="shared" si="5"/>
        <v>85</v>
      </c>
      <c r="S32" s="241">
        <f t="shared" si="5"/>
        <v>8</v>
      </c>
      <c r="T32" s="241">
        <f t="shared" si="5"/>
        <v>93</v>
      </c>
      <c r="U32" s="241">
        <f t="shared" si="5"/>
        <v>11</v>
      </c>
      <c r="V32" s="241">
        <f t="shared" si="5"/>
        <v>3</v>
      </c>
      <c r="W32" s="241">
        <f t="shared" si="5"/>
        <v>14</v>
      </c>
      <c r="X32" s="243"/>
    </row>
    <row r="33" spans="1:24" s="54" customFormat="1" ht="21" customHeight="1">
      <c r="A33" s="62"/>
      <c r="B33" s="240" t="s">
        <v>214</v>
      </c>
      <c r="C33" s="698">
        <v>11042</v>
      </c>
      <c r="D33" s="698">
        <v>9943</v>
      </c>
      <c r="E33" s="698">
        <v>1099</v>
      </c>
      <c r="F33" s="698">
        <v>0</v>
      </c>
      <c r="G33" s="698">
        <v>5097</v>
      </c>
      <c r="H33" s="698">
        <v>2452</v>
      </c>
      <c r="I33" s="698">
        <v>7549</v>
      </c>
      <c r="J33" s="698">
        <v>0</v>
      </c>
      <c r="K33" s="698">
        <v>0</v>
      </c>
      <c r="L33" s="698">
        <v>0</v>
      </c>
      <c r="M33" s="698" t="s">
        <v>148</v>
      </c>
      <c r="N33" s="698" t="s">
        <v>148</v>
      </c>
      <c r="O33" s="698">
        <v>3493</v>
      </c>
      <c r="P33" s="698"/>
      <c r="Q33" s="698">
        <v>11488</v>
      </c>
      <c r="R33" s="698">
        <v>69</v>
      </c>
      <c r="S33" s="698">
        <v>7</v>
      </c>
      <c r="T33" s="698">
        <v>76</v>
      </c>
      <c r="U33" s="698">
        <v>9</v>
      </c>
      <c r="V33" s="698">
        <v>3</v>
      </c>
      <c r="W33" s="698">
        <v>12</v>
      </c>
      <c r="X33" s="256"/>
    </row>
    <row r="34" spans="1:24" s="54" customFormat="1" ht="21" customHeight="1">
      <c r="A34" s="100"/>
      <c r="B34" s="235" t="s">
        <v>215</v>
      </c>
      <c r="C34" s="700">
        <v>1027</v>
      </c>
      <c r="D34" s="700">
        <v>845</v>
      </c>
      <c r="E34" s="700">
        <v>182</v>
      </c>
      <c r="F34" s="700">
        <v>0</v>
      </c>
      <c r="G34" s="700">
        <v>576</v>
      </c>
      <c r="H34" s="700">
        <v>451</v>
      </c>
      <c r="I34" s="700">
        <v>1027</v>
      </c>
      <c r="J34" s="700">
        <v>0</v>
      </c>
      <c r="K34" s="700">
        <v>0</v>
      </c>
      <c r="L34" s="700">
        <v>0</v>
      </c>
      <c r="M34" s="700">
        <v>0</v>
      </c>
      <c r="N34" s="700">
        <v>0</v>
      </c>
      <c r="O34" s="700">
        <v>0</v>
      </c>
      <c r="P34" s="700">
        <v>0</v>
      </c>
      <c r="Q34" s="700">
        <v>1578</v>
      </c>
      <c r="R34" s="700">
        <v>16</v>
      </c>
      <c r="S34" s="700">
        <v>1</v>
      </c>
      <c r="T34" s="700">
        <v>17</v>
      </c>
      <c r="U34" s="700">
        <v>2</v>
      </c>
      <c r="V34" s="700">
        <v>0</v>
      </c>
      <c r="W34" s="700">
        <v>2</v>
      </c>
      <c r="X34" s="302"/>
    </row>
    <row r="35" spans="1:24" s="54" customFormat="1" ht="21" customHeight="1">
      <c r="A35" s="836" t="s">
        <v>216</v>
      </c>
      <c r="B35" s="837"/>
      <c r="C35" s="701">
        <v>7403</v>
      </c>
      <c r="D35" s="701">
        <v>7188</v>
      </c>
      <c r="E35" s="701">
        <v>181</v>
      </c>
      <c r="F35" s="701">
        <v>34</v>
      </c>
      <c r="G35" s="701">
        <v>4284</v>
      </c>
      <c r="H35" s="701">
        <v>2037</v>
      </c>
      <c r="I35" s="701">
        <v>6321</v>
      </c>
      <c r="J35" s="701">
        <v>474</v>
      </c>
      <c r="K35" s="701">
        <v>608</v>
      </c>
      <c r="L35" s="701">
        <v>1082</v>
      </c>
      <c r="M35" s="701">
        <v>0</v>
      </c>
      <c r="N35" s="701">
        <v>0</v>
      </c>
      <c r="O35" s="701">
        <v>0</v>
      </c>
      <c r="P35" s="701">
        <v>0</v>
      </c>
      <c r="Q35" s="701">
        <v>8827</v>
      </c>
      <c r="R35" s="701">
        <v>111</v>
      </c>
      <c r="S35" s="701">
        <v>4</v>
      </c>
      <c r="T35" s="701">
        <v>115</v>
      </c>
      <c r="U35" s="701">
        <v>10</v>
      </c>
      <c r="V35" s="701">
        <v>8</v>
      </c>
      <c r="W35" s="701">
        <v>18</v>
      </c>
      <c r="X35" s="238"/>
    </row>
    <row r="36" spans="1:24" s="54" customFormat="1" ht="21" customHeight="1">
      <c r="A36" s="836" t="s">
        <v>217</v>
      </c>
      <c r="B36" s="837"/>
      <c r="C36" s="700">
        <v>5599</v>
      </c>
      <c r="D36" s="700">
        <v>5125</v>
      </c>
      <c r="E36" s="700">
        <v>384</v>
      </c>
      <c r="F36" s="700">
        <v>90</v>
      </c>
      <c r="G36" s="700">
        <v>3653</v>
      </c>
      <c r="H36" s="700">
        <v>1946</v>
      </c>
      <c r="I36" s="700">
        <v>5599</v>
      </c>
      <c r="J36" s="700">
        <v>0</v>
      </c>
      <c r="K36" s="700">
        <v>0</v>
      </c>
      <c r="L36" s="700">
        <v>0</v>
      </c>
      <c r="M36" s="700">
        <v>0</v>
      </c>
      <c r="N36" s="700">
        <v>0</v>
      </c>
      <c r="O36" s="700">
        <v>0</v>
      </c>
      <c r="P36" s="700">
        <v>0</v>
      </c>
      <c r="Q36" s="700">
        <v>2127</v>
      </c>
      <c r="R36" s="700">
        <v>73</v>
      </c>
      <c r="S36" s="700">
        <v>0</v>
      </c>
      <c r="T36" s="700">
        <v>73</v>
      </c>
      <c r="U36" s="700">
        <v>10</v>
      </c>
      <c r="V36" s="700">
        <v>4</v>
      </c>
      <c r="W36" s="700">
        <v>14</v>
      </c>
      <c r="X36" s="343"/>
    </row>
    <row r="37" spans="1:24" s="54" customFormat="1" ht="21" customHeight="1">
      <c r="A37" s="843" t="s">
        <v>255</v>
      </c>
      <c r="B37" s="844"/>
      <c r="C37" s="241">
        <f>SUM(C38:C39)</f>
        <v>5428</v>
      </c>
      <c r="D37" s="241">
        <f t="shared" ref="D37:W37" si="6">SUM(D38:D39)</f>
        <v>4904</v>
      </c>
      <c r="E37" s="241">
        <f t="shared" si="6"/>
        <v>510</v>
      </c>
      <c r="F37" s="241">
        <f t="shared" si="6"/>
        <v>14</v>
      </c>
      <c r="G37" s="241">
        <f t="shared" si="6"/>
        <v>4355</v>
      </c>
      <c r="H37" s="241">
        <f t="shared" si="6"/>
        <v>1073</v>
      </c>
      <c r="I37" s="241">
        <f t="shared" si="6"/>
        <v>5428</v>
      </c>
      <c r="J37" s="241">
        <f t="shared" si="6"/>
        <v>0</v>
      </c>
      <c r="K37" s="241">
        <f t="shared" si="6"/>
        <v>0</v>
      </c>
      <c r="L37" s="241">
        <f t="shared" si="6"/>
        <v>0</v>
      </c>
      <c r="M37" s="241">
        <f t="shared" si="6"/>
        <v>0</v>
      </c>
      <c r="N37" s="241">
        <f t="shared" si="6"/>
        <v>0</v>
      </c>
      <c r="O37" s="241">
        <f t="shared" si="6"/>
        <v>0</v>
      </c>
      <c r="P37" s="241">
        <f t="shared" si="6"/>
        <v>0</v>
      </c>
      <c r="Q37" s="241">
        <f t="shared" si="6"/>
        <v>7625</v>
      </c>
      <c r="R37" s="241">
        <f t="shared" si="6"/>
        <v>120</v>
      </c>
      <c r="S37" s="241">
        <f t="shared" si="6"/>
        <v>5</v>
      </c>
      <c r="T37" s="241">
        <f t="shared" si="6"/>
        <v>125</v>
      </c>
      <c r="U37" s="241">
        <f t="shared" si="6"/>
        <v>15</v>
      </c>
      <c r="V37" s="241">
        <f t="shared" si="6"/>
        <v>0</v>
      </c>
      <c r="W37" s="241">
        <f t="shared" si="6"/>
        <v>15</v>
      </c>
      <c r="X37" s="243"/>
    </row>
    <row r="38" spans="1:24" s="54" customFormat="1" ht="21" customHeight="1">
      <c r="A38" s="62"/>
      <c r="B38" s="240" t="s">
        <v>218</v>
      </c>
      <c r="C38" s="698">
        <v>3073</v>
      </c>
      <c r="D38" s="698">
        <v>2628</v>
      </c>
      <c r="E38" s="698">
        <v>435</v>
      </c>
      <c r="F38" s="698">
        <v>10</v>
      </c>
      <c r="G38" s="698">
        <v>2867</v>
      </c>
      <c r="H38" s="698">
        <v>206</v>
      </c>
      <c r="I38" s="698">
        <v>3073</v>
      </c>
      <c r="J38" s="698">
        <v>0</v>
      </c>
      <c r="K38" s="698">
        <v>0</v>
      </c>
      <c r="L38" s="698">
        <v>0</v>
      </c>
      <c r="M38" s="698">
        <v>0</v>
      </c>
      <c r="N38" s="698">
        <v>0</v>
      </c>
      <c r="O38" s="698">
        <v>0</v>
      </c>
      <c r="P38" s="698">
        <v>0</v>
      </c>
      <c r="Q38" s="698">
        <v>6510</v>
      </c>
      <c r="R38" s="698">
        <v>55</v>
      </c>
      <c r="S38" s="698">
        <v>2</v>
      </c>
      <c r="T38" s="698">
        <v>57</v>
      </c>
      <c r="U38" s="698">
        <v>10</v>
      </c>
      <c r="V38" s="698">
        <v>0</v>
      </c>
      <c r="W38" s="698">
        <v>10</v>
      </c>
      <c r="X38" s="256"/>
    </row>
    <row r="39" spans="1:24" s="54" customFormat="1" ht="21" customHeight="1">
      <c r="A39" s="100"/>
      <c r="B39" s="235" t="s">
        <v>336</v>
      </c>
      <c r="C39" s="700">
        <v>2355</v>
      </c>
      <c r="D39" s="700">
        <v>2276</v>
      </c>
      <c r="E39" s="700">
        <v>75</v>
      </c>
      <c r="F39" s="700">
        <v>4</v>
      </c>
      <c r="G39" s="700">
        <v>1488</v>
      </c>
      <c r="H39" s="700">
        <v>867</v>
      </c>
      <c r="I39" s="700">
        <v>2355</v>
      </c>
      <c r="J39" s="700">
        <v>0</v>
      </c>
      <c r="K39" s="700">
        <v>0</v>
      </c>
      <c r="L39" s="700">
        <v>0</v>
      </c>
      <c r="M39" s="700">
        <v>0</v>
      </c>
      <c r="N39" s="700">
        <v>0</v>
      </c>
      <c r="O39" s="700">
        <v>0</v>
      </c>
      <c r="P39" s="700">
        <v>0</v>
      </c>
      <c r="Q39" s="700">
        <v>1115</v>
      </c>
      <c r="R39" s="700">
        <v>65</v>
      </c>
      <c r="S39" s="700">
        <v>3</v>
      </c>
      <c r="T39" s="700">
        <v>68</v>
      </c>
      <c r="U39" s="700">
        <v>5</v>
      </c>
      <c r="V39" s="700">
        <v>0</v>
      </c>
      <c r="W39" s="700">
        <v>5</v>
      </c>
      <c r="X39" s="302"/>
    </row>
    <row r="40" spans="1:24" s="54" customFormat="1" ht="21" customHeight="1">
      <c r="A40" s="843" t="s">
        <v>256</v>
      </c>
      <c r="B40" s="844"/>
      <c r="C40" s="241">
        <f>SUM(C41:C42)</f>
        <v>12454</v>
      </c>
      <c r="D40" s="241">
        <f t="shared" ref="D40:W40" si="7">SUM(D41:D42)</f>
        <v>11567</v>
      </c>
      <c r="E40" s="241">
        <f t="shared" si="7"/>
        <v>882</v>
      </c>
      <c r="F40" s="241">
        <f t="shared" si="7"/>
        <v>5</v>
      </c>
      <c r="G40" s="241">
        <f t="shared" si="7"/>
        <v>9539</v>
      </c>
      <c r="H40" s="241">
        <f t="shared" si="7"/>
        <v>2915</v>
      </c>
      <c r="I40" s="241">
        <f t="shared" si="7"/>
        <v>12454</v>
      </c>
      <c r="J40" s="241">
        <f t="shared" si="7"/>
        <v>0</v>
      </c>
      <c r="K40" s="241">
        <f t="shared" si="7"/>
        <v>0</v>
      </c>
      <c r="L40" s="241">
        <f t="shared" si="7"/>
        <v>0</v>
      </c>
      <c r="M40" s="241">
        <f t="shared" si="7"/>
        <v>0</v>
      </c>
      <c r="N40" s="241">
        <f t="shared" si="7"/>
        <v>0</v>
      </c>
      <c r="O40" s="241">
        <f t="shared" si="7"/>
        <v>0</v>
      </c>
      <c r="P40" s="241">
        <f t="shared" si="7"/>
        <v>0</v>
      </c>
      <c r="Q40" s="241">
        <f t="shared" si="7"/>
        <v>8471</v>
      </c>
      <c r="R40" s="241">
        <f t="shared" si="7"/>
        <v>205</v>
      </c>
      <c r="S40" s="241">
        <f t="shared" si="7"/>
        <v>10</v>
      </c>
      <c r="T40" s="241">
        <f t="shared" si="7"/>
        <v>215</v>
      </c>
      <c r="U40" s="241">
        <f t="shared" si="7"/>
        <v>16</v>
      </c>
      <c r="V40" s="241">
        <f t="shared" si="7"/>
        <v>0</v>
      </c>
      <c r="W40" s="241">
        <f t="shared" si="7"/>
        <v>16</v>
      </c>
      <c r="X40" s="243"/>
    </row>
    <row r="41" spans="1:24" s="54" customFormat="1" ht="21" customHeight="1">
      <c r="A41" s="62"/>
      <c r="B41" s="240" t="s">
        <v>219</v>
      </c>
      <c r="C41" s="698">
        <v>7643</v>
      </c>
      <c r="D41" s="698">
        <v>6922</v>
      </c>
      <c r="E41" s="698">
        <v>716</v>
      </c>
      <c r="F41" s="698">
        <v>5</v>
      </c>
      <c r="G41" s="698">
        <v>5937</v>
      </c>
      <c r="H41" s="698">
        <v>1706</v>
      </c>
      <c r="I41" s="698">
        <v>7643</v>
      </c>
      <c r="J41" s="698">
        <v>0</v>
      </c>
      <c r="K41" s="698">
        <v>0</v>
      </c>
      <c r="L41" s="698">
        <v>0</v>
      </c>
      <c r="M41" s="698">
        <v>0</v>
      </c>
      <c r="N41" s="698">
        <v>0</v>
      </c>
      <c r="O41" s="698">
        <v>0</v>
      </c>
      <c r="P41" s="698">
        <v>0</v>
      </c>
      <c r="Q41" s="698">
        <v>7301</v>
      </c>
      <c r="R41" s="698">
        <v>108</v>
      </c>
      <c r="S41" s="698">
        <v>5</v>
      </c>
      <c r="T41" s="698">
        <v>113</v>
      </c>
      <c r="U41" s="698">
        <v>8</v>
      </c>
      <c r="V41" s="698">
        <v>0</v>
      </c>
      <c r="W41" s="698">
        <v>8</v>
      </c>
      <c r="X41" s="256"/>
    </row>
    <row r="42" spans="1:24" s="54" customFormat="1" ht="21" customHeight="1">
      <c r="A42" s="100"/>
      <c r="B42" s="235" t="s">
        <v>220</v>
      </c>
      <c r="C42" s="700">
        <v>4811</v>
      </c>
      <c r="D42" s="700">
        <v>4645</v>
      </c>
      <c r="E42" s="700">
        <v>166</v>
      </c>
      <c r="F42" s="700">
        <v>0</v>
      </c>
      <c r="G42" s="700">
        <v>3602</v>
      </c>
      <c r="H42" s="700">
        <v>1209</v>
      </c>
      <c r="I42" s="700">
        <v>4811</v>
      </c>
      <c r="J42" s="700">
        <v>0</v>
      </c>
      <c r="K42" s="700">
        <v>0</v>
      </c>
      <c r="L42" s="700">
        <v>0</v>
      </c>
      <c r="M42" s="700">
        <v>0</v>
      </c>
      <c r="N42" s="700">
        <v>0</v>
      </c>
      <c r="O42" s="700">
        <v>0</v>
      </c>
      <c r="P42" s="700">
        <v>0</v>
      </c>
      <c r="Q42" s="700">
        <v>1170</v>
      </c>
      <c r="R42" s="700">
        <v>97</v>
      </c>
      <c r="S42" s="700">
        <v>5</v>
      </c>
      <c r="T42" s="700">
        <v>102</v>
      </c>
      <c r="U42" s="700">
        <v>8</v>
      </c>
      <c r="V42" s="700">
        <v>0</v>
      </c>
      <c r="W42" s="700">
        <v>8</v>
      </c>
      <c r="X42" s="302"/>
    </row>
    <row r="43" spans="1:24" s="54" customFormat="1" ht="21" customHeight="1">
      <c r="A43" s="846" t="s">
        <v>222</v>
      </c>
      <c r="B43" s="846"/>
      <c r="C43" s="701">
        <v>4266</v>
      </c>
      <c r="D43" s="701">
        <v>4043</v>
      </c>
      <c r="E43" s="701">
        <v>201</v>
      </c>
      <c r="F43" s="701">
        <v>22</v>
      </c>
      <c r="G43" s="701">
        <v>2946</v>
      </c>
      <c r="H43" s="701">
        <v>1320</v>
      </c>
      <c r="I43" s="701">
        <v>4266</v>
      </c>
      <c r="J43" s="701"/>
      <c r="K43" s="701"/>
      <c r="L43" s="701">
        <v>0</v>
      </c>
      <c r="M43" s="701"/>
      <c r="N43" s="701"/>
      <c r="O43" s="701">
        <v>0</v>
      </c>
      <c r="P43" s="701"/>
      <c r="Q43" s="701">
        <v>2692</v>
      </c>
      <c r="R43" s="701">
        <v>94</v>
      </c>
      <c r="S43" s="701">
        <v>7</v>
      </c>
      <c r="T43" s="701">
        <v>101</v>
      </c>
      <c r="U43" s="701">
        <v>6</v>
      </c>
      <c r="V43" s="701">
        <v>0</v>
      </c>
      <c r="W43" s="701">
        <v>6</v>
      </c>
      <c r="X43" s="238"/>
    </row>
    <row r="44" spans="1:24" s="54" customFormat="1" ht="21" customHeight="1">
      <c r="A44" s="847" t="s">
        <v>293</v>
      </c>
      <c r="B44" s="847"/>
      <c r="C44" s="699">
        <v>1717</v>
      </c>
      <c r="D44" s="699">
        <v>1710</v>
      </c>
      <c r="E44" s="699">
        <v>7</v>
      </c>
      <c r="F44" s="699">
        <v>0</v>
      </c>
      <c r="G44" s="699">
        <v>1710</v>
      </c>
      <c r="H44" s="699" t="s">
        <v>148</v>
      </c>
      <c r="I44" s="699">
        <v>1710</v>
      </c>
      <c r="J44" s="699"/>
      <c r="K44" s="699"/>
      <c r="L44" s="699">
        <v>0</v>
      </c>
      <c r="M44" s="699"/>
      <c r="N44" s="699"/>
      <c r="O44" s="699">
        <v>0</v>
      </c>
      <c r="P44" s="699"/>
      <c r="Q44" s="699">
        <v>193</v>
      </c>
      <c r="R44" s="699">
        <v>32</v>
      </c>
      <c r="S44" s="699">
        <v>2</v>
      </c>
      <c r="T44" s="699">
        <v>34</v>
      </c>
      <c r="U44" s="699">
        <v>3</v>
      </c>
      <c r="V44" s="699"/>
      <c r="W44" s="699">
        <v>3</v>
      </c>
      <c r="X44" s="256"/>
    </row>
    <row r="45" spans="1:24" s="54" customFormat="1" ht="21" customHeight="1">
      <c r="A45" s="847" t="s">
        <v>224</v>
      </c>
      <c r="B45" s="847"/>
      <c r="C45" s="699">
        <v>348</v>
      </c>
      <c r="D45" s="699">
        <v>310</v>
      </c>
      <c r="E45" s="699">
        <v>38</v>
      </c>
      <c r="F45" s="699">
        <v>0</v>
      </c>
      <c r="G45" s="699">
        <v>212</v>
      </c>
      <c r="H45" s="699">
        <v>136</v>
      </c>
      <c r="I45" s="699">
        <v>348</v>
      </c>
      <c r="J45" s="699">
        <v>0</v>
      </c>
      <c r="K45" s="699">
        <v>0</v>
      </c>
      <c r="L45" s="699">
        <v>0</v>
      </c>
      <c r="M45" s="699">
        <v>0</v>
      </c>
      <c r="N45" s="699">
        <v>0</v>
      </c>
      <c r="O45" s="699">
        <v>0</v>
      </c>
      <c r="P45" s="699">
        <v>0</v>
      </c>
      <c r="Q45" s="699">
        <v>0</v>
      </c>
      <c r="R45" s="699">
        <v>0</v>
      </c>
      <c r="S45" s="699">
        <v>0</v>
      </c>
      <c r="T45" s="699">
        <v>0</v>
      </c>
      <c r="U45" s="699">
        <v>1</v>
      </c>
      <c r="V45" s="699">
        <v>0</v>
      </c>
      <c r="W45" s="699">
        <v>1</v>
      </c>
      <c r="X45" s="256"/>
    </row>
    <row r="46" spans="1:24" s="54" customFormat="1" ht="21" customHeight="1">
      <c r="A46" s="847" t="s">
        <v>228</v>
      </c>
      <c r="B46" s="847"/>
      <c r="C46" s="705">
        <v>1902</v>
      </c>
      <c r="D46" s="705">
        <v>1617</v>
      </c>
      <c r="E46" s="705">
        <v>285</v>
      </c>
      <c r="F46" s="705">
        <v>0</v>
      </c>
      <c r="G46" s="705">
        <v>1125</v>
      </c>
      <c r="H46" s="705">
        <v>777</v>
      </c>
      <c r="I46" s="705">
        <v>1902</v>
      </c>
      <c r="J46" s="705">
        <v>0</v>
      </c>
      <c r="K46" s="705">
        <v>0</v>
      </c>
      <c r="L46" s="705">
        <v>0</v>
      </c>
      <c r="M46" s="706">
        <v>0</v>
      </c>
      <c r="N46" s="705">
        <v>0</v>
      </c>
      <c r="O46" s="705">
        <v>0</v>
      </c>
      <c r="P46" s="705">
        <v>0</v>
      </c>
      <c r="Q46" s="705">
        <v>556</v>
      </c>
      <c r="R46" s="705">
        <v>35</v>
      </c>
      <c r="S46" s="705">
        <v>1</v>
      </c>
      <c r="T46" s="705">
        <v>36</v>
      </c>
      <c r="U46" s="705">
        <v>5</v>
      </c>
      <c r="V46" s="705">
        <v>0</v>
      </c>
      <c r="W46" s="705">
        <f>SUM(U46:V46)</f>
        <v>5</v>
      </c>
      <c r="X46" s="256"/>
    </row>
    <row r="47" spans="1:24" s="54" customFormat="1" ht="21" customHeight="1">
      <c r="A47" s="870" t="s">
        <v>289</v>
      </c>
      <c r="B47" s="871"/>
      <c r="C47" s="699">
        <v>3251</v>
      </c>
      <c r="D47" s="699">
        <v>2877</v>
      </c>
      <c r="E47" s="699">
        <v>374</v>
      </c>
      <c r="F47" s="699">
        <v>0</v>
      </c>
      <c r="G47" s="699">
        <v>1047</v>
      </c>
      <c r="H47" s="699">
        <v>2204</v>
      </c>
      <c r="I47" s="699">
        <v>3251</v>
      </c>
      <c r="J47" s="699">
        <v>0</v>
      </c>
      <c r="K47" s="699">
        <v>0</v>
      </c>
      <c r="L47" s="699">
        <v>0</v>
      </c>
      <c r="M47" s="699">
        <v>0</v>
      </c>
      <c r="N47" s="699">
        <v>0</v>
      </c>
      <c r="O47" s="699">
        <v>0</v>
      </c>
      <c r="P47" s="699">
        <v>0</v>
      </c>
      <c r="Q47" s="699">
        <v>2538</v>
      </c>
      <c r="R47" s="699">
        <v>99</v>
      </c>
      <c r="S47" s="699">
        <v>0</v>
      </c>
      <c r="T47" s="699">
        <v>99</v>
      </c>
      <c r="U47" s="699">
        <v>9</v>
      </c>
      <c r="V47" s="699">
        <v>0</v>
      </c>
      <c r="W47" s="699">
        <v>9</v>
      </c>
      <c r="X47" s="256"/>
    </row>
    <row r="48" spans="1:24" s="54" customFormat="1" ht="21" customHeight="1">
      <c r="A48" s="852" t="s">
        <v>233</v>
      </c>
      <c r="B48" s="853"/>
      <c r="C48" s="700">
        <v>2102</v>
      </c>
      <c r="D48" s="700">
        <v>1796</v>
      </c>
      <c r="E48" s="700">
        <v>302</v>
      </c>
      <c r="F48" s="700">
        <v>0</v>
      </c>
      <c r="G48" s="700">
        <v>1837</v>
      </c>
      <c r="H48" s="700">
        <v>265</v>
      </c>
      <c r="I48" s="700">
        <v>2102</v>
      </c>
      <c r="J48" s="700">
        <v>0</v>
      </c>
      <c r="K48" s="700">
        <v>0</v>
      </c>
      <c r="L48" s="700">
        <v>0</v>
      </c>
      <c r="M48" s="700">
        <v>0</v>
      </c>
      <c r="N48" s="700">
        <v>0</v>
      </c>
      <c r="O48" s="700">
        <v>0</v>
      </c>
      <c r="P48" s="700">
        <v>0</v>
      </c>
      <c r="Q48" s="700">
        <v>161</v>
      </c>
      <c r="R48" s="700">
        <v>21</v>
      </c>
      <c r="S48" s="700">
        <v>13</v>
      </c>
      <c r="T48" s="700">
        <v>34</v>
      </c>
      <c r="U48" s="700">
        <v>7</v>
      </c>
      <c r="V48" s="700">
        <v>4</v>
      </c>
      <c r="W48" s="700">
        <v>11</v>
      </c>
      <c r="X48" s="302"/>
    </row>
    <row r="49" spans="1:24" s="54" customFormat="1" ht="21" customHeight="1">
      <c r="A49" s="836" t="s">
        <v>225</v>
      </c>
      <c r="B49" s="837"/>
      <c r="C49" s="699">
        <v>6172</v>
      </c>
      <c r="D49" s="699">
        <v>5824</v>
      </c>
      <c r="E49" s="699">
        <v>314</v>
      </c>
      <c r="F49" s="699">
        <v>34</v>
      </c>
      <c r="G49" s="699">
        <v>4757</v>
      </c>
      <c r="H49" s="699">
        <v>1415</v>
      </c>
      <c r="I49" s="699">
        <v>6172</v>
      </c>
      <c r="J49" s="699">
        <v>0</v>
      </c>
      <c r="K49" s="699">
        <v>0</v>
      </c>
      <c r="L49" s="699">
        <v>0</v>
      </c>
      <c r="M49" s="699">
        <v>0</v>
      </c>
      <c r="N49" s="699">
        <v>0</v>
      </c>
      <c r="O49" s="699">
        <v>0</v>
      </c>
      <c r="P49" s="699">
        <v>0</v>
      </c>
      <c r="Q49" s="699">
        <v>5418</v>
      </c>
      <c r="R49" s="699">
        <v>107</v>
      </c>
      <c r="S49" s="699">
        <v>0</v>
      </c>
      <c r="T49" s="699">
        <v>107</v>
      </c>
      <c r="U49" s="699">
        <v>9</v>
      </c>
      <c r="V49" s="699">
        <v>0</v>
      </c>
      <c r="W49" s="699">
        <v>9</v>
      </c>
      <c r="X49" s="256"/>
    </row>
    <row r="50" spans="1:24" s="54" customFormat="1" ht="21" customHeight="1">
      <c r="A50" s="836" t="s">
        <v>226</v>
      </c>
      <c r="B50" s="837"/>
      <c r="C50" s="699">
        <v>2247</v>
      </c>
      <c r="D50" s="699">
        <v>1822</v>
      </c>
      <c r="E50" s="699">
        <v>425</v>
      </c>
      <c r="F50" s="699">
        <v>0</v>
      </c>
      <c r="G50" s="699">
        <v>1453</v>
      </c>
      <c r="H50" s="699">
        <v>794</v>
      </c>
      <c r="I50" s="699">
        <v>2247</v>
      </c>
      <c r="J50" s="699">
        <v>0</v>
      </c>
      <c r="K50" s="699">
        <v>0</v>
      </c>
      <c r="L50" s="699">
        <v>0</v>
      </c>
      <c r="M50" s="699">
        <v>0</v>
      </c>
      <c r="N50" s="699">
        <v>0</v>
      </c>
      <c r="O50" s="699">
        <v>0</v>
      </c>
      <c r="P50" s="699">
        <v>0</v>
      </c>
      <c r="Q50" s="699">
        <v>837</v>
      </c>
      <c r="R50" s="699">
        <v>20</v>
      </c>
      <c r="S50" s="699">
        <v>0</v>
      </c>
      <c r="T50" s="699">
        <v>20</v>
      </c>
      <c r="U50" s="699">
        <v>7</v>
      </c>
      <c r="V50" s="699">
        <v>0</v>
      </c>
      <c r="W50" s="699">
        <v>7</v>
      </c>
      <c r="X50" s="256"/>
    </row>
    <row r="51" spans="1:24" s="54" customFormat="1" ht="21" customHeight="1">
      <c r="A51" s="836" t="s">
        <v>229</v>
      </c>
      <c r="B51" s="837"/>
      <c r="C51" s="699">
        <v>1791</v>
      </c>
      <c r="D51" s="699">
        <v>1766</v>
      </c>
      <c r="E51" s="699">
        <v>25</v>
      </c>
      <c r="F51" s="699">
        <v>0</v>
      </c>
      <c r="G51" s="699">
        <v>1449</v>
      </c>
      <c r="H51" s="699">
        <v>342</v>
      </c>
      <c r="I51" s="699">
        <v>1791</v>
      </c>
      <c r="J51" s="699">
        <v>0</v>
      </c>
      <c r="K51" s="699">
        <v>0</v>
      </c>
      <c r="L51" s="699">
        <v>0</v>
      </c>
      <c r="M51" s="699">
        <v>0</v>
      </c>
      <c r="N51" s="699">
        <v>0</v>
      </c>
      <c r="O51" s="699">
        <v>0</v>
      </c>
      <c r="P51" s="699">
        <v>0</v>
      </c>
      <c r="Q51" s="699">
        <v>589</v>
      </c>
      <c r="R51" s="699">
        <v>48</v>
      </c>
      <c r="S51" s="699">
        <v>44</v>
      </c>
      <c r="T51" s="699">
        <v>92</v>
      </c>
      <c r="U51" s="699">
        <v>7</v>
      </c>
      <c r="V51" s="699">
        <v>1</v>
      </c>
      <c r="W51" s="699">
        <v>8</v>
      </c>
      <c r="X51" s="256"/>
    </row>
    <row r="52" spans="1:24" s="54" customFormat="1" ht="21" customHeight="1">
      <c r="A52" s="836" t="s">
        <v>227</v>
      </c>
      <c r="B52" s="837"/>
      <c r="C52" s="699">
        <v>5462</v>
      </c>
      <c r="D52" s="699">
        <v>5168</v>
      </c>
      <c r="E52" s="699">
        <v>294</v>
      </c>
      <c r="F52" s="699">
        <v>0</v>
      </c>
      <c r="G52" s="699">
        <v>4170</v>
      </c>
      <c r="H52" s="699">
        <v>1292</v>
      </c>
      <c r="I52" s="699">
        <v>5462</v>
      </c>
      <c r="J52" s="699">
        <v>0</v>
      </c>
      <c r="K52" s="699">
        <v>0</v>
      </c>
      <c r="L52" s="699">
        <v>0</v>
      </c>
      <c r="M52" s="699">
        <v>0</v>
      </c>
      <c r="N52" s="699">
        <v>0</v>
      </c>
      <c r="O52" s="699">
        <v>0</v>
      </c>
      <c r="P52" s="699">
        <v>0</v>
      </c>
      <c r="Q52" s="699">
        <v>10198</v>
      </c>
      <c r="R52" s="699">
        <v>70</v>
      </c>
      <c r="S52" s="699">
        <v>11</v>
      </c>
      <c r="T52" s="699">
        <v>81</v>
      </c>
      <c r="U52" s="699">
        <v>7</v>
      </c>
      <c r="V52" s="699">
        <v>2</v>
      </c>
      <c r="W52" s="699">
        <v>9</v>
      </c>
      <c r="X52" s="256"/>
    </row>
    <row r="53" spans="1:24" s="54" customFormat="1" ht="21" customHeight="1" thickBot="1">
      <c r="A53" s="834" t="s">
        <v>230</v>
      </c>
      <c r="B53" s="840"/>
      <c r="C53" s="707">
        <v>4899</v>
      </c>
      <c r="D53" s="707">
        <v>4816</v>
      </c>
      <c r="E53" s="707">
        <v>75</v>
      </c>
      <c r="F53" s="707">
        <v>8</v>
      </c>
      <c r="G53" s="707">
        <v>3339</v>
      </c>
      <c r="H53" s="707">
        <v>1521</v>
      </c>
      <c r="I53" s="707">
        <v>4860</v>
      </c>
      <c r="J53" s="707">
        <v>3</v>
      </c>
      <c r="K53" s="707">
        <v>36</v>
      </c>
      <c r="L53" s="707">
        <v>39</v>
      </c>
      <c r="M53" s="707"/>
      <c r="N53" s="707"/>
      <c r="O53" s="707">
        <v>0</v>
      </c>
      <c r="P53" s="707"/>
      <c r="Q53" s="707">
        <v>501</v>
      </c>
      <c r="R53" s="707">
        <v>126</v>
      </c>
      <c r="S53" s="707">
        <v>25</v>
      </c>
      <c r="T53" s="707">
        <v>151</v>
      </c>
      <c r="U53" s="707">
        <v>14</v>
      </c>
      <c r="V53" s="707">
        <v>7</v>
      </c>
      <c r="W53" s="707">
        <v>21</v>
      </c>
      <c r="X53" s="510"/>
    </row>
    <row r="54" spans="1:24" s="54" customFormat="1" ht="21" customHeight="1" thickBot="1">
      <c r="A54" s="838" t="s">
        <v>158</v>
      </c>
      <c r="B54" s="839"/>
      <c r="C54" s="47">
        <f t="shared" ref="C54:W54" si="8">SUM(C5,C9,C16,C19,C24,C30:C32,C35:C37,C40,C43:C53)</f>
        <v>234939</v>
      </c>
      <c r="D54" s="101">
        <f t="shared" si="8"/>
        <v>214945</v>
      </c>
      <c r="E54" s="101">
        <f t="shared" si="8"/>
        <v>16405</v>
      </c>
      <c r="F54" s="101">
        <f t="shared" si="8"/>
        <v>3643</v>
      </c>
      <c r="G54" s="101">
        <f t="shared" si="8"/>
        <v>167753</v>
      </c>
      <c r="H54" s="101">
        <f t="shared" si="8"/>
        <v>54883</v>
      </c>
      <c r="I54" s="101">
        <f t="shared" si="8"/>
        <v>222634</v>
      </c>
      <c r="J54" s="101">
        <f t="shared" si="8"/>
        <v>836</v>
      </c>
      <c r="K54" s="101">
        <f t="shared" si="8"/>
        <v>1079</v>
      </c>
      <c r="L54" s="101">
        <f t="shared" si="8"/>
        <v>1915</v>
      </c>
      <c r="M54" s="101">
        <f t="shared" si="8"/>
        <v>4937</v>
      </c>
      <c r="N54" s="101">
        <f t="shared" si="8"/>
        <v>1951</v>
      </c>
      <c r="O54" s="101">
        <f t="shared" si="8"/>
        <v>10381</v>
      </c>
      <c r="P54" s="101">
        <f t="shared" si="8"/>
        <v>0</v>
      </c>
      <c r="Q54" s="47">
        <f t="shared" si="8"/>
        <v>188170</v>
      </c>
      <c r="R54" s="101">
        <f t="shared" si="8"/>
        <v>3901</v>
      </c>
      <c r="S54" s="101">
        <f t="shared" si="8"/>
        <v>591</v>
      </c>
      <c r="T54" s="101">
        <f t="shared" si="8"/>
        <v>4492</v>
      </c>
      <c r="U54" s="101">
        <f t="shared" si="8"/>
        <v>428</v>
      </c>
      <c r="V54" s="101">
        <f t="shared" si="8"/>
        <v>91</v>
      </c>
      <c r="W54" s="101">
        <f t="shared" si="8"/>
        <v>519</v>
      </c>
      <c r="X54" s="117"/>
    </row>
    <row r="55" spans="1:24" s="54" customFormat="1" ht="21" customHeight="1">
      <c r="A55" s="836" t="s">
        <v>231</v>
      </c>
      <c r="B55" s="845"/>
      <c r="C55" s="708">
        <v>268</v>
      </c>
      <c r="D55" s="708">
        <v>175</v>
      </c>
      <c r="E55" s="708">
        <v>93</v>
      </c>
      <c r="F55" s="708">
        <v>0</v>
      </c>
      <c r="G55" s="708">
        <v>268</v>
      </c>
      <c r="H55" s="708">
        <v>0</v>
      </c>
      <c r="I55" s="708">
        <v>268</v>
      </c>
      <c r="J55" s="708">
        <v>0</v>
      </c>
      <c r="K55" s="708">
        <v>0</v>
      </c>
      <c r="L55" s="708">
        <v>0</v>
      </c>
      <c r="M55" s="708">
        <v>0</v>
      </c>
      <c r="N55" s="708">
        <v>0</v>
      </c>
      <c r="O55" s="708">
        <v>0</v>
      </c>
      <c r="P55" s="708">
        <v>0</v>
      </c>
      <c r="Q55" s="708">
        <v>210</v>
      </c>
      <c r="R55" s="708">
        <v>24</v>
      </c>
      <c r="S55" s="708">
        <v>7</v>
      </c>
      <c r="T55" s="708">
        <v>31</v>
      </c>
      <c r="U55" s="708">
        <v>11</v>
      </c>
      <c r="V55" s="708">
        <v>0</v>
      </c>
      <c r="W55" s="708">
        <v>11</v>
      </c>
      <c r="X55" s="484"/>
    </row>
    <row r="56" spans="1:24" s="54" customFormat="1" ht="21" customHeight="1">
      <c r="A56" s="836" t="s">
        <v>232</v>
      </c>
      <c r="B56" s="845"/>
      <c r="C56" s="709">
        <v>672</v>
      </c>
      <c r="D56" s="709">
        <v>594</v>
      </c>
      <c r="E56" s="709">
        <v>78</v>
      </c>
      <c r="F56" s="709">
        <v>0</v>
      </c>
      <c r="G56" s="709" t="s">
        <v>265</v>
      </c>
      <c r="H56" s="709" t="s">
        <v>265</v>
      </c>
      <c r="I56" s="709" t="s">
        <v>265</v>
      </c>
      <c r="J56" s="709">
        <v>0</v>
      </c>
      <c r="K56" s="709">
        <v>0</v>
      </c>
      <c r="L56" s="709">
        <v>0</v>
      </c>
      <c r="M56" s="709">
        <v>0</v>
      </c>
      <c r="N56" s="709">
        <v>0</v>
      </c>
      <c r="O56" s="709">
        <v>0</v>
      </c>
      <c r="P56" s="709" t="s">
        <v>265</v>
      </c>
      <c r="Q56" s="709" t="s">
        <v>265</v>
      </c>
      <c r="R56" s="709" t="s">
        <v>265</v>
      </c>
      <c r="S56" s="709" t="s">
        <v>265</v>
      </c>
      <c r="T56" s="709" t="s">
        <v>265</v>
      </c>
      <c r="U56" s="709" t="s">
        <v>265</v>
      </c>
      <c r="V56" s="709" t="s">
        <v>265</v>
      </c>
      <c r="W56" s="709" t="s">
        <v>265</v>
      </c>
      <c r="X56" s="421"/>
    </row>
    <row r="57" spans="1:24" s="54" customFormat="1" ht="21" customHeight="1" thickBot="1">
      <c r="A57" s="834" t="s">
        <v>184</v>
      </c>
      <c r="B57" s="835"/>
      <c r="C57" s="544">
        <v>17215</v>
      </c>
      <c r="D57" s="544">
        <v>14623</v>
      </c>
      <c r="E57" s="544">
        <v>2564</v>
      </c>
      <c r="F57" s="544">
        <v>28</v>
      </c>
      <c r="G57" s="544">
        <v>13303</v>
      </c>
      <c r="H57" s="544">
        <v>1973</v>
      </c>
      <c r="I57" s="544">
        <v>15276</v>
      </c>
      <c r="J57" s="544">
        <v>0</v>
      </c>
      <c r="K57" s="544">
        <v>0</v>
      </c>
      <c r="L57" s="544">
        <v>0</v>
      </c>
      <c r="M57" s="544">
        <v>0</v>
      </c>
      <c r="N57" s="544">
        <v>0</v>
      </c>
      <c r="O57" s="544">
        <v>0</v>
      </c>
      <c r="P57" s="544">
        <v>1939</v>
      </c>
      <c r="Q57" s="544">
        <v>4088</v>
      </c>
      <c r="R57" s="544">
        <v>191</v>
      </c>
      <c r="S57" s="544">
        <v>559</v>
      </c>
      <c r="T57" s="544">
        <v>750</v>
      </c>
      <c r="U57" s="544">
        <v>19</v>
      </c>
      <c r="V57" s="544">
        <v>56</v>
      </c>
      <c r="W57" s="544">
        <v>75</v>
      </c>
      <c r="X57" s="545" t="s">
        <v>446</v>
      </c>
    </row>
    <row r="58" spans="1:24" ht="21" customHeight="1" thickBot="1">
      <c r="A58" s="838" t="s">
        <v>158</v>
      </c>
      <c r="B58" s="839"/>
      <c r="C58" s="46">
        <f>SUM(C55:C57)</f>
        <v>18155</v>
      </c>
      <c r="D58" s="46">
        <f t="shared" ref="D58:W58" si="9">SUM(D55:D57)</f>
        <v>15392</v>
      </c>
      <c r="E58" s="46">
        <f t="shared" si="9"/>
        <v>2735</v>
      </c>
      <c r="F58" s="46">
        <f t="shared" si="9"/>
        <v>28</v>
      </c>
      <c r="G58" s="46">
        <f t="shared" si="9"/>
        <v>13571</v>
      </c>
      <c r="H58" s="46">
        <f t="shared" si="9"/>
        <v>1973</v>
      </c>
      <c r="I58" s="46">
        <f t="shared" si="9"/>
        <v>15544</v>
      </c>
      <c r="J58" s="46">
        <f t="shared" si="9"/>
        <v>0</v>
      </c>
      <c r="K58" s="46">
        <f t="shared" si="9"/>
        <v>0</v>
      </c>
      <c r="L58" s="46">
        <f t="shared" si="9"/>
        <v>0</v>
      </c>
      <c r="M58" s="46">
        <f t="shared" si="9"/>
        <v>0</v>
      </c>
      <c r="N58" s="46">
        <f t="shared" si="9"/>
        <v>0</v>
      </c>
      <c r="O58" s="46">
        <f t="shared" si="9"/>
        <v>0</v>
      </c>
      <c r="P58" s="46">
        <f t="shared" si="9"/>
        <v>1939</v>
      </c>
      <c r="Q58" s="46">
        <f t="shared" si="9"/>
        <v>4298</v>
      </c>
      <c r="R58" s="46">
        <f t="shared" si="9"/>
        <v>215</v>
      </c>
      <c r="S58" s="46">
        <f t="shared" si="9"/>
        <v>566</v>
      </c>
      <c r="T58" s="46">
        <f t="shared" si="9"/>
        <v>781</v>
      </c>
      <c r="U58" s="46">
        <f t="shared" si="9"/>
        <v>30</v>
      </c>
      <c r="V58" s="46">
        <f t="shared" si="9"/>
        <v>56</v>
      </c>
      <c r="W58" s="46">
        <f t="shared" si="9"/>
        <v>86</v>
      </c>
      <c r="X58" s="118"/>
    </row>
    <row r="59" spans="1:24" ht="21" customHeight="1" thickBot="1">
      <c r="A59" s="838" t="s">
        <v>11</v>
      </c>
      <c r="B59" s="839"/>
      <c r="C59" s="47">
        <f>C54+C58</f>
        <v>253094</v>
      </c>
      <c r="D59" s="47">
        <f t="shared" ref="D59:W59" si="10">D54+D58</f>
        <v>230337</v>
      </c>
      <c r="E59" s="47">
        <f t="shared" si="10"/>
        <v>19140</v>
      </c>
      <c r="F59" s="47">
        <f t="shared" si="10"/>
        <v>3671</v>
      </c>
      <c r="G59" s="47">
        <f t="shared" si="10"/>
        <v>181324</v>
      </c>
      <c r="H59" s="47">
        <f t="shared" si="10"/>
        <v>56856</v>
      </c>
      <c r="I59" s="47">
        <f t="shared" si="10"/>
        <v>238178</v>
      </c>
      <c r="J59" s="47">
        <f t="shared" si="10"/>
        <v>836</v>
      </c>
      <c r="K59" s="47">
        <f t="shared" si="10"/>
        <v>1079</v>
      </c>
      <c r="L59" s="47">
        <f t="shared" si="10"/>
        <v>1915</v>
      </c>
      <c r="M59" s="47">
        <f t="shared" si="10"/>
        <v>4937</v>
      </c>
      <c r="N59" s="47">
        <f t="shared" si="10"/>
        <v>1951</v>
      </c>
      <c r="O59" s="47">
        <f t="shared" si="10"/>
        <v>10381</v>
      </c>
      <c r="P59" s="47">
        <f t="shared" si="10"/>
        <v>1939</v>
      </c>
      <c r="Q59" s="47">
        <f t="shared" si="10"/>
        <v>192468</v>
      </c>
      <c r="R59" s="47">
        <f t="shared" si="10"/>
        <v>4116</v>
      </c>
      <c r="S59" s="47">
        <f t="shared" si="10"/>
        <v>1157</v>
      </c>
      <c r="T59" s="47">
        <f t="shared" si="10"/>
        <v>5273</v>
      </c>
      <c r="U59" s="47">
        <f t="shared" si="10"/>
        <v>458</v>
      </c>
      <c r="V59" s="47">
        <f t="shared" si="10"/>
        <v>147</v>
      </c>
      <c r="W59" s="47">
        <f t="shared" si="10"/>
        <v>605</v>
      </c>
      <c r="X59" s="117"/>
    </row>
    <row r="61" spans="1:24">
      <c r="D61" s="218"/>
    </row>
  </sheetData>
  <mergeCells count="47">
    <mergeCell ref="R2:T2"/>
    <mergeCell ref="U2:W2"/>
    <mergeCell ref="D3:D4"/>
    <mergeCell ref="E3:E4"/>
    <mergeCell ref="F3:F4"/>
    <mergeCell ref="P3:P4"/>
    <mergeCell ref="R3:R4"/>
    <mergeCell ref="S3:S4"/>
    <mergeCell ref="U3:U4"/>
    <mergeCell ref="V3:V4"/>
    <mergeCell ref="A2:B4"/>
    <mergeCell ref="C2:C4"/>
    <mergeCell ref="Q2:Q4"/>
    <mergeCell ref="M3:O3"/>
    <mergeCell ref="A5:B5"/>
    <mergeCell ref="A9:B9"/>
    <mergeCell ref="D2:F2"/>
    <mergeCell ref="G2:O2"/>
    <mergeCell ref="G3:I3"/>
    <mergeCell ref="J3:L3"/>
    <mergeCell ref="A16:B16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</mergeCells>
  <phoneticPr fontId="2"/>
  <printOptions horizontalCentered="1"/>
  <pageMargins left="0.78740157480314965" right="0.98425196850393704" top="0.78740157480314965" bottom="0.78740157480314965" header="0.51181102362204722" footer="0.51181102362204722"/>
  <pageSetup paperSize="9" scale="66" firstPageNumber="34" fitToWidth="2" orientation="portrait" useFirstPageNumber="1" r:id="rId1"/>
  <headerFooter alignWithMargins="0">
    <oddFooter>&amp;C&amp;"ＭＳ 明朝,標準"&amp;16&amp;P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2"/>
  <sheetViews>
    <sheetView view="pageBreakPreview" zoomScale="82" zoomScaleNormal="85" zoomScaleSheetLayoutView="82" workbookViewId="0">
      <selection activeCell="B44" sqref="B44"/>
    </sheetView>
  </sheetViews>
  <sheetFormatPr defaultRowHeight="13.5"/>
  <cols>
    <col min="1" max="1" width="10.375" style="56" customWidth="1"/>
    <col min="2" max="11" width="9.625" style="41" customWidth="1"/>
    <col min="12" max="14" width="9" style="41"/>
    <col min="15" max="15" width="10.375" style="41" customWidth="1"/>
    <col min="16" max="21" width="9" style="41"/>
    <col min="22" max="22" width="22.375" style="41" bestFit="1" customWidth="1"/>
    <col min="23" max="16384" width="9" style="41"/>
  </cols>
  <sheetData>
    <row r="1" spans="1:220" ht="17.25">
      <c r="A1" s="766" t="s">
        <v>149</v>
      </c>
    </row>
    <row r="2" spans="1:220" ht="14.1" customHeight="1">
      <c r="A2" s="846" t="s">
        <v>0</v>
      </c>
      <c r="B2" s="882" t="s">
        <v>628</v>
      </c>
      <c r="C2" s="883"/>
      <c r="D2" s="883"/>
      <c r="E2" s="883"/>
      <c r="F2" s="883"/>
      <c r="G2" s="42" t="s">
        <v>24</v>
      </c>
      <c r="H2" s="42"/>
      <c r="I2" s="42" t="str">
        <f>"("&amp;蔵書Ⅰ!R1&amp;")"</f>
        <v>(平成31年3月31日現在)</v>
      </c>
      <c r="J2" s="42"/>
      <c r="K2" s="40"/>
      <c r="L2" s="882" t="s">
        <v>25</v>
      </c>
      <c r="M2" s="883"/>
      <c r="N2" s="883"/>
      <c r="O2" s="883"/>
      <c r="P2" s="883"/>
      <c r="Q2" s="883"/>
      <c r="R2" s="883"/>
      <c r="S2" s="42" t="s">
        <v>24</v>
      </c>
      <c r="T2" s="42" t="str">
        <f>"("&amp;貸出サービス概況!AA1&amp;")"</f>
        <v>(平成30年度)</v>
      </c>
      <c r="U2" s="39"/>
      <c r="V2" s="67" t="s">
        <v>26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847"/>
      <c r="B3" s="882" t="s">
        <v>629</v>
      </c>
      <c r="C3" s="883"/>
      <c r="D3" s="883"/>
      <c r="E3" s="883"/>
      <c r="F3" s="883"/>
      <c r="G3" s="883"/>
      <c r="H3" s="883"/>
      <c r="I3" s="43"/>
      <c r="J3" s="69" t="s">
        <v>337</v>
      </c>
      <c r="K3" s="67" t="s">
        <v>338</v>
      </c>
      <c r="L3" s="882" t="s">
        <v>630</v>
      </c>
      <c r="M3" s="883"/>
      <c r="N3" s="883"/>
      <c r="O3" s="883"/>
      <c r="P3" s="883"/>
      <c r="Q3" s="883"/>
      <c r="R3" s="883"/>
      <c r="S3" s="42"/>
      <c r="T3" s="70" t="s">
        <v>337</v>
      </c>
      <c r="U3" s="132" t="s">
        <v>339</v>
      </c>
      <c r="V3" s="50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869"/>
      <c r="B4" s="189" t="s">
        <v>340</v>
      </c>
      <c r="C4" s="189" t="s">
        <v>28</v>
      </c>
      <c r="D4" s="189" t="s">
        <v>29</v>
      </c>
      <c r="E4" s="189" t="s">
        <v>30</v>
      </c>
      <c r="F4" s="189" t="s">
        <v>31</v>
      </c>
      <c r="G4" s="189" t="s">
        <v>32</v>
      </c>
      <c r="H4" s="189" t="s">
        <v>6</v>
      </c>
      <c r="I4" s="190" t="s">
        <v>33</v>
      </c>
      <c r="J4" s="191" t="s">
        <v>191</v>
      </c>
      <c r="K4" s="190" t="s">
        <v>189</v>
      </c>
      <c r="L4" s="189" t="s">
        <v>27</v>
      </c>
      <c r="M4" s="189" t="s">
        <v>28</v>
      </c>
      <c r="N4" s="189" t="s">
        <v>29</v>
      </c>
      <c r="O4" s="189" t="s">
        <v>30</v>
      </c>
      <c r="P4" s="189" t="s">
        <v>31</v>
      </c>
      <c r="Q4" s="189" t="s">
        <v>32</v>
      </c>
      <c r="R4" s="189" t="s">
        <v>6</v>
      </c>
      <c r="S4" s="190" t="s">
        <v>33</v>
      </c>
      <c r="T4" s="191" t="s">
        <v>191</v>
      </c>
      <c r="U4" s="190" t="s">
        <v>190</v>
      </c>
      <c r="V4" s="192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.6" customHeight="1">
      <c r="A5" s="63" t="s">
        <v>277</v>
      </c>
      <c r="B5" s="691">
        <v>13585</v>
      </c>
      <c r="C5" s="691">
        <v>42</v>
      </c>
      <c r="D5" s="691">
        <v>255</v>
      </c>
      <c r="E5" s="691">
        <v>219</v>
      </c>
      <c r="F5" s="691">
        <v>0</v>
      </c>
      <c r="G5" s="691">
        <v>2304</v>
      </c>
      <c r="H5" s="691">
        <v>11</v>
      </c>
      <c r="I5" s="691">
        <v>16416</v>
      </c>
      <c r="J5" s="691">
        <v>317</v>
      </c>
      <c r="K5" s="691">
        <v>3783</v>
      </c>
      <c r="L5" s="691">
        <v>353</v>
      </c>
      <c r="M5" s="691">
        <v>0</v>
      </c>
      <c r="N5" s="691">
        <v>0</v>
      </c>
      <c r="O5" s="691">
        <v>0</v>
      </c>
      <c r="P5" s="691">
        <v>0</v>
      </c>
      <c r="Q5" s="691">
        <v>148</v>
      </c>
      <c r="R5" s="691">
        <v>0</v>
      </c>
      <c r="S5" s="691">
        <v>501</v>
      </c>
      <c r="T5" s="691">
        <v>16</v>
      </c>
      <c r="U5" s="691">
        <v>0</v>
      </c>
      <c r="V5" s="314"/>
    </row>
    <row r="6" spans="1:220" ht="21.6" customHeight="1">
      <c r="A6" s="15" t="s">
        <v>269</v>
      </c>
      <c r="B6" s="692">
        <v>2515</v>
      </c>
      <c r="C6" s="692">
        <v>0</v>
      </c>
      <c r="D6" s="692">
        <v>84</v>
      </c>
      <c r="E6" s="692">
        <v>537</v>
      </c>
      <c r="F6" s="692">
        <v>0</v>
      </c>
      <c r="G6" s="692">
        <v>1707</v>
      </c>
      <c r="H6" s="692">
        <v>0</v>
      </c>
      <c r="I6" s="692">
        <v>4843</v>
      </c>
      <c r="J6" s="692">
        <v>0</v>
      </c>
      <c r="K6" s="692">
        <v>0</v>
      </c>
      <c r="L6" s="692">
        <v>88</v>
      </c>
      <c r="M6" s="692">
        <v>0</v>
      </c>
      <c r="N6" s="692">
        <v>0</v>
      </c>
      <c r="O6" s="692">
        <v>0</v>
      </c>
      <c r="P6" s="692">
        <v>0</v>
      </c>
      <c r="Q6" s="692">
        <v>97</v>
      </c>
      <c r="R6" s="692">
        <v>0</v>
      </c>
      <c r="S6" s="692">
        <v>185</v>
      </c>
      <c r="T6" s="692">
        <v>0</v>
      </c>
      <c r="U6" s="692">
        <v>0</v>
      </c>
      <c r="V6" s="257"/>
    </row>
    <row r="7" spans="1:220" ht="21.6" customHeight="1">
      <c r="A7" s="15" t="s">
        <v>271</v>
      </c>
      <c r="B7" s="692">
        <v>19647</v>
      </c>
      <c r="C7" s="692">
        <v>0</v>
      </c>
      <c r="D7" s="692">
        <v>181</v>
      </c>
      <c r="E7" s="692">
        <v>69</v>
      </c>
      <c r="F7" s="692">
        <v>0</v>
      </c>
      <c r="G7" s="692">
        <v>5785</v>
      </c>
      <c r="H7" s="692">
        <v>0</v>
      </c>
      <c r="I7" s="692">
        <v>25682</v>
      </c>
      <c r="J7" s="692">
        <v>0</v>
      </c>
      <c r="K7" s="692">
        <v>0</v>
      </c>
      <c r="L7" s="692">
        <v>642</v>
      </c>
      <c r="M7" s="692">
        <v>0</v>
      </c>
      <c r="N7" s="692">
        <v>0</v>
      </c>
      <c r="O7" s="692">
        <v>0</v>
      </c>
      <c r="P7" s="692">
        <v>0</v>
      </c>
      <c r="Q7" s="692">
        <v>270</v>
      </c>
      <c r="R7" s="692">
        <v>0</v>
      </c>
      <c r="S7" s="692">
        <v>912</v>
      </c>
      <c r="T7" s="692">
        <v>0</v>
      </c>
      <c r="U7" s="692">
        <v>0</v>
      </c>
      <c r="V7" s="257"/>
    </row>
    <row r="8" spans="1:220" ht="21.6" customHeight="1">
      <c r="A8" s="15" t="s">
        <v>257</v>
      </c>
      <c r="B8" s="692">
        <v>47657</v>
      </c>
      <c r="C8" s="692">
        <v>0</v>
      </c>
      <c r="D8" s="692">
        <v>1</v>
      </c>
      <c r="E8" s="692">
        <v>22185</v>
      </c>
      <c r="F8" s="692">
        <v>0</v>
      </c>
      <c r="G8" s="692">
        <v>16816</v>
      </c>
      <c r="H8" s="692">
        <v>0</v>
      </c>
      <c r="I8" s="692">
        <v>86659</v>
      </c>
      <c r="J8" s="692">
        <v>454</v>
      </c>
      <c r="K8" s="692">
        <v>0</v>
      </c>
      <c r="L8" s="692">
        <v>1957</v>
      </c>
      <c r="M8" s="692">
        <v>0</v>
      </c>
      <c r="N8" s="692">
        <v>0</v>
      </c>
      <c r="O8" s="692">
        <v>0</v>
      </c>
      <c r="P8" s="692">
        <v>0</v>
      </c>
      <c r="Q8" s="692">
        <v>1019</v>
      </c>
      <c r="R8" s="692">
        <v>0</v>
      </c>
      <c r="S8" s="692">
        <v>2976</v>
      </c>
      <c r="T8" s="692">
        <v>0</v>
      </c>
      <c r="U8" s="692">
        <v>0</v>
      </c>
      <c r="V8" s="257"/>
    </row>
    <row r="9" spans="1:220" ht="21.6" customHeight="1">
      <c r="A9" s="15" t="s">
        <v>258</v>
      </c>
      <c r="B9" s="692">
        <v>1784</v>
      </c>
      <c r="C9" s="692">
        <v>0</v>
      </c>
      <c r="D9" s="692">
        <v>9</v>
      </c>
      <c r="E9" s="692">
        <v>817</v>
      </c>
      <c r="F9" s="692">
        <v>0</v>
      </c>
      <c r="G9" s="692">
        <v>1242</v>
      </c>
      <c r="H9" s="692">
        <v>0</v>
      </c>
      <c r="I9" s="692">
        <v>3852</v>
      </c>
      <c r="J9" s="692">
        <v>0</v>
      </c>
      <c r="K9" s="692">
        <v>0</v>
      </c>
      <c r="L9" s="692">
        <v>79</v>
      </c>
      <c r="M9" s="692">
        <v>0</v>
      </c>
      <c r="N9" s="692">
        <v>0</v>
      </c>
      <c r="O9" s="692">
        <v>0</v>
      </c>
      <c r="P9" s="692">
        <v>0</v>
      </c>
      <c r="Q9" s="692">
        <v>57</v>
      </c>
      <c r="R9" s="692">
        <v>0</v>
      </c>
      <c r="S9" s="692">
        <v>136</v>
      </c>
      <c r="T9" s="692">
        <v>0</v>
      </c>
      <c r="U9" s="692">
        <v>0</v>
      </c>
      <c r="V9" s="257"/>
    </row>
    <row r="10" spans="1:220" ht="21.6" customHeight="1">
      <c r="A10" s="63" t="s">
        <v>143</v>
      </c>
      <c r="B10" s="691">
        <v>4775</v>
      </c>
      <c r="C10" s="691">
        <v>0</v>
      </c>
      <c r="D10" s="691">
        <v>2</v>
      </c>
      <c r="E10" s="691">
        <v>1453</v>
      </c>
      <c r="F10" s="691">
        <v>0</v>
      </c>
      <c r="G10" s="691">
        <v>1313</v>
      </c>
      <c r="H10" s="691">
        <v>0</v>
      </c>
      <c r="I10" s="691">
        <v>7543</v>
      </c>
      <c r="J10" s="691">
        <v>0</v>
      </c>
      <c r="K10" s="691">
        <v>0</v>
      </c>
      <c r="L10" s="691">
        <v>76</v>
      </c>
      <c r="M10" s="691">
        <v>0</v>
      </c>
      <c r="N10" s="691">
        <v>0</v>
      </c>
      <c r="O10" s="691">
        <v>0</v>
      </c>
      <c r="P10" s="691">
        <v>0</v>
      </c>
      <c r="Q10" s="691">
        <v>36</v>
      </c>
      <c r="R10" s="691">
        <v>0</v>
      </c>
      <c r="S10" s="691">
        <v>112</v>
      </c>
      <c r="T10" s="691">
        <v>0</v>
      </c>
      <c r="U10" s="691">
        <v>0</v>
      </c>
      <c r="V10" s="314"/>
    </row>
    <row r="11" spans="1:220" ht="21.6" customHeight="1">
      <c r="A11" s="15" t="s">
        <v>144</v>
      </c>
      <c r="B11" s="692">
        <v>3869</v>
      </c>
      <c r="C11" s="692">
        <v>0</v>
      </c>
      <c r="D11" s="692">
        <v>0</v>
      </c>
      <c r="E11" s="692">
        <v>1041</v>
      </c>
      <c r="F11" s="692">
        <v>0</v>
      </c>
      <c r="G11" s="692">
        <v>1894</v>
      </c>
      <c r="H11" s="692">
        <v>0</v>
      </c>
      <c r="I11" s="692">
        <v>6804</v>
      </c>
      <c r="J11" s="692">
        <v>0</v>
      </c>
      <c r="K11" s="692">
        <v>0</v>
      </c>
      <c r="L11" s="692">
        <v>148</v>
      </c>
      <c r="M11" s="692">
        <v>0</v>
      </c>
      <c r="N11" s="692">
        <v>0</v>
      </c>
      <c r="O11" s="692">
        <v>0</v>
      </c>
      <c r="P11" s="692">
        <v>0</v>
      </c>
      <c r="Q11" s="692">
        <v>80</v>
      </c>
      <c r="R11" s="692">
        <v>0</v>
      </c>
      <c r="S11" s="692">
        <v>228</v>
      </c>
      <c r="T11" s="692">
        <v>0</v>
      </c>
      <c r="U11" s="692">
        <v>0</v>
      </c>
      <c r="V11" s="257"/>
      <c r="W11" s="470"/>
    </row>
    <row r="12" spans="1:220" ht="21.6" customHeight="1">
      <c r="A12" s="15" t="s">
        <v>147</v>
      </c>
      <c r="B12" s="692">
        <v>1002</v>
      </c>
      <c r="C12" s="692">
        <v>0</v>
      </c>
      <c r="D12" s="692">
        <v>0</v>
      </c>
      <c r="E12" s="692">
        <v>1308</v>
      </c>
      <c r="F12" s="692">
        <v>0</v>
      </c>
      <c r="G12" s="692">
        <v>879</v>
      </c>
      <c r="H12" s="692">
        <v>0</v>
      </c>
      <c r="I12" s="692">
        <v>3189</v>
      </c>
      <c r="J12" s="692">
        <v>0</v>
      </c>
      <c r="K12" s="692">
        <v>0</v>
      </c>
      <c r="L12" s="692">
        <v>81</v>
      </c>
      <c r="M12" s="692">
        <v>0</v>
      </c>
      <c r="N12" s="692">
        <v>0</v>
      </c>
      <c r="O12" s="692">
        <v>0</v>
      </c>
      <c r="P12" s="692">
        <v>0</v>
      </c>
      <c r="Q12" s="692">
        <v>75</v>
      </c>
      <c r="R12" s="692">
        <v>0</v>
      </c>
      <c r="S12" s="692">
        <v>156</v>
      </c>
      <c r="T12" s="692">
        <v>0</v>
      </c>
      <c r="U12" s="692">
        <v>0</v>
      </c>
      <c r="V12" s="257"/>
      <c r="W12" s="62"/>
    </row>
    <row r="13" spans="1:220" ht="21.6" customHeight="1">
      <c r="A13" s="15" t="s">
        <v>223</v>
      </c>
      <c r="B13" s="473">
        <v>1443</v>
      </c>
      <c r="C13" s="473">
        <v>0</v>
      </c>
      <c r="D13" s="473">
        <v>0</v>
      </c>
      <c r="E13" s="473">
        <v>59</v>
      </c>
      <c r="F13" s="473">
        <v>0</v>
      </c>
      <c r="G13" s="473">
        <v>1385</v>
      </c>
      <c r="H13" s="473">
        <v>0</v>
      </c>
      <c r="I13" s="473">
        <v>2887</v>
      </c>
      <c r="J13" s="473">
        <v>0</v>
      </c>
      <c r="K13" s="473">
        <v>0</v>
      </c>
      <c r="L13" s="473">
        <v>41</v>
      </c>
      <c r="M13" s="473">
        <v>0</v>
      </c>
      <c r="N13" s="473">
        <v>0</v>
      </c>
      <c r="O13" s="473">
        <v>0</v>
      </c>
      <c r="P13" s="473">
        <v>0</v>
      </c>
      <c r="Q13" s="473">
        <v>19</v>
      </c>
      <c r="R13" s="473">
        <v>0</v>
      </c>
      <c r="S13" s="473">
        <v>60</v>
      </c>
      <c r="T13" s="473">
        <v>0</v>
      </c>
      <c r="U13" s="473">
        <v>0</v>
      </c>
      <c r="V13" s="473"/>
    </row>
    <row r="14" spans="1:220" ht="21.6" customHeight="1">
      <c r="A14" s="64" t="s">
        <v>145</v>
      </c>
      <c r="B14" s="693">
        <v>2280</v>
      </c>
      <c r="C14" s="693">
        <v>6646</v>
      </c>
      <c r="D14" s="693">
        <v>8</v>
      </c>
      <c r="E14" s="693">
        <v>226</v>
      </c>
      <c r="F14" s="693">
        <v>0</v>
      </c>
      <c r="G14" s="693">
        <v>1225</v>
      </c>
      <c r="H14" s="693">
        <v>0</v>
      </c>
      <c r="I14" s="693">
        <v>10385</v>
      </c>
      <c r="J14" s="693">
        <v>8</v>
      </c>
      <c r="K14" s="693">
        <v>369</v>
      </c>
      <c r="L14" s="693">
        <v>214</v>
      </c>
      <c r="M14" s="693">
        <v>0</v>
      </c>
      <c r="N14" s="693">
        <v>0</v>
      </c>
      <c r="O14" s="693">
        <v>0</v>
      </c>
      <c r="P14" s="693">
        <v>0</v>
      </c>
      <c r="Q14" s="693">
        <v>66</v>
      </c>
      <c r="R14" s="693">
        <v>0</v>
      </c>
      <c r="S14" s="693">
        <v>280</v>
      </c>
      <c r="T14" s="693">
        <v>0</v>
      </c>
      <c r="U14" s="693">
        <v>0</v>
      </c>
      <c r="V14" s="344"/>
      <c r="W14" s="62"/>
    </row>
    <row r="15" spans="1:220" ht="21.6" customHeight="1">
      <c r="A15" s="63" t="s">
        <v>259</v>
      </c>
      <c r="B15" s="691">
        <v>1936</v>
      </c>
      <c r="C15" s="691">
        <v>0</v>
      </c>
      <c r="D15" s="691">
        <v>0</v>
      </c>
      <c r="E15" s="691">
        <v>798</v>
      </c>
      <c r="F15" s="691">
        <v>0</v>
      </c>
      <c r="G15" s="691">
        <v>678</v>
      </c>
      <c r="H15" s="691">
        <v>0</v>
      </c>
      <c r="I15" s="691">
        <v>3412</v>
      </c>
      <c r="J15" s="691">
        <v>6</v>
      </c>
      <c r="K15" s="691">
        <v>0</v>
      </c>
      <c r="L15" s="691">
        <v>104</v>
      </c>
      <c r="M15" s="691">
        <v>0</v>
      </c>
      <c r="N15" s="691">
        <v>0</v>
      </c>
      <c r="O15" s="691">
        <v>0</v>
      </c>
      <c r="P15" s="691">
        <v>0</v>
      </c>
      <c r="Q15" s="691">
        <v>40</v>
      </c>
      <c r="R15" s="691">
        <v>0</v>
      </c>
      <c r="S15" s="691">
        <v>144</v>
      </c>
      <c r="T15" s="691">
        <v>0</v>
      </c>
      <c r="U15" s="691">
        <v>0</v>
      </c>
      <c r="V15" s="314"/>
      <c r="W15" s="62"/>
    </row>
    <row r="16" spans="1:220" ht="21.6" customHeight="1">
      <c r="A16" s="15" t="s">
        <v>251</v>
      </c>
      <c r="B16" s="692">
        <v>8348</v>
      </c>
      <c r="C16" s="692">
        <v>0</v>
      </c>
      <c r="D16" s="692">
        <v>52</v>
      </c>
      <c r="E16" s="692">
        <v>2084</v>
      </c>
      <c r="F16" s="692">
        <v>0</v>
      </c>
      <c r="G16" s="692">
        <v>3070</v>
      </c>
      <c r="H16" s="692">
        <v>2369</v>
      </c>
      <c r="I16" s="692">
        <v>15923</v>
      </c>
      <c r="J16" s="692">
        <v>105</v>
      </c>
      <c r="K16" s="692" t="s">
        <v>148</v>
      </c>
      <c r="L16" s="692">
        <v>210</v>
      </c>
      <c r="M16" s="692">
        <v>0</v>
      </c>
      <c r="N16" s="692">
        <v>0</v>
      </c>
      <c r="O16" s="692">
        <v>10</v>
      </c>
      <c r="P16" s="692">
        <v>0</v>
      </c>
      <c r="Q16" s="692">
        <v>173</v>
      </c>
      <c r="R16" s="692">
        <v>47</v>
      </c>
      <c r="S16" s="692">
        <v>440</v>
      </c>
      <c r="T16" s="692">
        <v>5</v>
      </c>
      <c r="U16" s="692">
        <v>0</v>
      </c>
      <c r="V16" s="257"/>
      <c r="W16" s="470"/>
    </row>
    <row r="17" spans="1:22" ht="21.6" customHeight="1">
      <c r="A17" s="15" t="s">
        <v>235</v>
      </c>
      <c r="B17" s="692">
        <v>2980</v>
      </c>
      <c r="C17" s="692">
        <v>0</v>
      </c>
      <c r="D17" s="692">
        <v>1</v>
      </c>
      <c r="E17" s="692">
        <v>167</v>
      </c>
      <c r="F17" s="692">
        <v>0</v>
      </c>
      <c r="G17" s="692">
        <v>1599</v>
      </c>
      <c r="H17" s="692">
        <v>0</v>
      </c>
      <c r="I17" s="692">
        <v>4747</v>
      </c>
      <c r="J17" s="473">
        <v>12</v>
      </c>
      <c r="K17" s="473">
        <v>0</v>
      </c>
      <c r="L17" s="473">
        <v>103</v>
      </c>
      <c r="M17" s="473">
        <v>0</v>
      </c>
      <c r="N17" s="473">
        <v>0</v>
      </c>
      <c r="O17" s="473">
        <v>0</v>
      </c>
      <c r="P17" s="473">
        <v>0</v>
      </c>
      <c r="Q17" s="473">
        <v>114</v>
      </c>
      <c r="R17" s="473">
        <v>0</v>
      </c>
      <c r="S17" s="473">
        <v>217</v>
      </c>
      <c r="T17" s="473">
        <v>0</v>
      </c>
      <c r="U17" s="473">
        <v>0</v>
      </c>
      <c r="V17" s="473"/>
    </row>
    <row r="18" spans="1:22" ht="21.6" customHeight="1">
      <c r="A18" s="15" t="s">
        <v>237</v>
      </c>
      <c r="B18" s="692">
        <v>4664</v>
      </c>
      <c r="C18" s="692">
        <v>0</v>
      </c>
      <c r="D18" s="692">
        <v>4</v>
      </c>
      <c r="E18" s="692">
        <v>1136</v>
      </c>
      <c r="F18" s="692">
        <v>0</v>
      </c>
      <c r="G18" s="692">
        <v>1663</v>
      </c>
      <c r="H18" s="692">
        <v>62</v>
      </c>
      <c r="I18" s="692">
        <v>7529</v>
      </c>
      <c r="J18" s="692">
        <v>10</v>
      </c>
      <c r="K18" s="692">
        <v>0</v>
      </c>
      <c r="L18" s="692">
        <v>96</v>
      </c>
      <c r="M18" s="692">
        <v>0</v>
      </c>
      <c r="N18" s="692">
        <v>0</v>
      </c>
      <c r="O18" s="692">
        <v>0</v>
      </c>
      <c r="P18" s="692">
        <v>0</v>
      </c>
      <c r="Q18" s="692">
        <v>95</v>
      </c>
      <c r="R18" s="692">
        <v>1</v>
      </c>
      <c r="S18" s="692">
        <v>192</v>
      </c>
      <c r="T18" s="692">
        <v>0</v>
      </c>
      <c r="U18" s="692">
        <v>0</v>
      </c>
      <c r="V18" s="257"/>
    </row>
    <row r="19" spans="1:22" ht="21.6" customHeight="1">
      <c r="A19" s="64" t="s">
        <v>234</v>
      </c>
      <c r="B19" s="693">
        <v>3367</v>
      </c>
      <c r="C19" s="693">
        <v>0</v>
      </c>
      <c r="D19" s="693">
        <v>0</v>
      </c>
      <c r="E19" s="693">
        <v>1253</v>
      </c>
      <c r="F19" s="693">
        <v>0</v>
      </c>
      <c r="G19" s="693">
        <v>1746</v>
      </c>
      <c r="H19" s="693">
        <v>133</v>
      </c>
      <c r="I19" s="693">
        <v>6499</v>
      </c>
      <c r="J19" s="693">
        <v>5</v>
      </c>
      <c r="K19" s="693">
        <v>0</v>
      </c>
      <c r="L19" s="693">
        <v>123</v>
      </c>
      <c r="M19" s="693">
        <v>0</v>
      </c>
      <c r="N19" s="693">
        <v>0</v>
      </c>
      <c r="O19" s="693">
        <v>0</v>
      </c>
      <c r="P19" s="693">
        <v>0</v>
      </c>
      <c r="Q19" s="693">
        <v>98</v>
      </c>
      <c r="R19" s="693">
        <v>0</v>
      </c>
      <c r="S19" s="693">
        <v>221</v>
      </c>
      <c r="T19" s="693">
        <v>0</v>
      </c>
      <c r="U19" s="693">
        <v>0</v>
      </c>
      <c r="V19" s="344"/>
    </row>
    <row r="20" spans="1:22" ht="21.6" customHeight="1">
      <c r="A20" s="63" t="s">
        <v>252</v>
      </c>
      <c r="B20" s="694">
        <v>9602</v>
      </c>
      <c r="C20" s="694">
        <v>0</v>
      </c>
      <c r="D20" s="694">
        <v>520</v>
      </c>
      <c r="E20" s="694">
        <v>5065</v>
      </c>
      <c r="F20" s="694">
        <v>998</v>
      </c>
      <c r="G20" s="694">
        <v>3675</v>
      </c>
      <c r="H20" s="694">
        <v>0</v>
      </c>
      <c r="I20" s="694">
        <v>19860</v>
      </c>
      <c r="J20" s="694">
        <v>55</v>
      </c>
      <c r="K20" s="694">
        <v>685</v>
      </c>
      <c r="L20" s="694">
        <v>305</v>
      </c>
      <c r="M20" s="694">
        <v>0</v>
      </c>
      <c r="N20" s="694">
        <v>0</v>
      </c>
      <c r="O20" s="694">
        <v>0</v>
      </c>
      <c r="P20" s="694">
        <v>0</v>
      </c>
      <c r="Q20" s="694">
        <v>251</v>
      </c>
      <c r="R20" s="694">
        <v>0</v>
      </c>
      <c r="S20" s="694">
        <v>556</v>
      </c>
      <c r="T20" s="694">
        <v>0</v>
      </c>
      <c r="U20" s="694">
        <v>0</v>
      </c>
      <c r="V20" s="377"/>
    </row>
    <row r="21" spans="1:22" ht="21.6" customHeight="1">
      <c r="A21" s="15" t="s">
        <v>209</v>
      </c>
      <c r="B21" s="692">
        <v>2545</v>
      </c>
      <c r="C21" s="692">
        <v>0</v>
      </c>
      <c r="D21" s="692">
        <v>0</v>
      </c>
      <c r="E21" s="692">
        <v>829</v>
      </c>
      <c r="F21" s="692">
        <v>0</v>
      </c>
      <c r="G21" s="692">
        <v>1288</v>
      </c>
      <c r="H21" s="692">
        <v>0</v>
      </c>
      <c r="I21" s="692">
        <v>4662</v>
      </c>
      <c r="J21" s="692">
        <v>0</v>
      </c>
      <c r="K21" s="692">
        <v>0</v>
      </c>
      <c r="L21" s="692">
        <v>70</v>
      </c>
      <c r="M21" s="692">
        <v>0</v>
      </c>
      <c r="N21" s="692">
        <v>0</v>
      </c>
      <c r="O21" s="692">
        <v>0</v>
      </c>
      <c r="P21" s="692">
        <v>0</v>
      </c>
      <c r="Q21" s="692">
        <v>68</v>
      </c>
      <c r="R21" s="692">
        <v>0</v>
      </c>
      <c r="S21" s="692">
        <v>138</v>
      </c>
      <c r="T21" s="692">
        <v>0</v>
      </c>
      <c r="U21" s="692">
        <v>0</v>
      </c>
      <c r="V21" s="257"/>
    </row>
    <row r="22" spans="1:22" ht="21.6" customHeight="1">
      <c r="A22" s="15" t="s">
        <v>211</v>
      </c>
      <c r="B22" s="692">
        <v>10210</v>
      </c>
      <c r="C22" s="692">
        <v>0</v>
      </c>
      <c r="D22" s="692">
        <v>3</v>
      </c>
      <c r="E22" s="692">
        <v>3123</v>
      </c>
      <c r="F22" s="692">
        <v>0</v>
      </c>
      <c r="G22" s="692">
        <v>2164</v>
      </c>
      <c r="H22" s="692">
        <v>0</v>
      </c>
      <c r="I22" s="692">
        <v>15500</v>
      </c>
      <c r="J22" s="692">
        <v>1</v>
      </c>
      <c r="K22" s="692">
        <v>0</v>
      </c>
      <c r="L22" s="692">
        <v>203</v>
      </c>
      <c r="M22" s="692">
        <v>0</v>
      </c>
      <c r="N22" s="692">
        <v>0</v>
      </c>
      <c r="O22" s="692">
        <v>0</v>
      </c>
      <c r="P22" s="692">
        <v>0</v>
      </c>
      <c r="Q22" s="692">
        <v>123</v>
      </c>
      <c r="R22" s="692">
        <v>0</v>
      </c>
      <c r="S22" s="692">
        <v>326</v>
      </c>
      <c r="T22" s="692"/>
      <c r="U22" s="692"/>
      <c r="V22" s="257"/>
    </row>
    <row r="23" spans="1:22" ht="21.6" customHeight="1">
      <c r="A23" s="15" t="s">
        <v>261</v>
      </c>
      <c r="B23" s="692">
        <v>1725</v>
      </c>
      <c r="C23" s="692">
        <v>0</v>
      </c>
      <c r="D23" s="692">
        <v>0</v>
      </c>
      <c r="E23" s="692">
        <v>1514</v>
      </c>
      <c r="F23" s="692">
        <v>0</v>
      </c>
      <c r="G23" s="692">
        <v>868</v>
      </c>
      <c r="H23" s="692">
        <v>0</v>
      </c>
      <c r="I23" s="692">
        <v>4107</v>
      </c>
      <c r="J23" s="692">
        <v>0</v>
      </c>
      <c r="K23" s="692">
        <v>0</v>
      </c>
      <c r="L23" s="692">
        <v>70</v>
      </c>
      <c r="M23" s="692">
        <v>0</v>
      </c>
      <c r="N23" s="692">
        <v>0</v>
      </c>
      <c r="O23" s="692">
        <v>0</v>
      </c>
      <c r="P23" s="692">
        <v>0</v>
      </c>
      <c r="Q23" s="692">
        <v>78</v>
      </c>
      <c r="R23" s="692">
        <v>0</v>
      </c>
      <c r="S23" s="692">
        <v>148</v>
      </c>
      <c r="T23" s="692"/>
      <c r="U23" s="692"/>
      <c r="V23" s="257"/>
    </row>
    <row r="24" spans="1:22" ht="21.6" customHeight="1">
      <c r="A24" s="15" t="s">
        <v>475</v>
      </c>
      <c r="B24" s="692">
        <v>0</v>
      </c>
      <c r="C24" s="692">
        <v>0</v>
      </c>
      <c r="D24" s="692">
        <v>0</v>
      </c>
      <c r="E24" s="692">
        <v>0</v>
      </c>
      <c r="F24" s="692">
        <v>0</v>
      </c>
      <c r="G24" s="692">
        <v>0</v>
      </c>
      <c r="H24" s="692">
        <v>0</v>
      </c>
      <c r="I24" s="692">
        <v>0</v>
      </c>
      <c r="J24" s="692">
        <v>0</v>
      </c>
      <c r="K24" s="692">
        <v>0</v>
      </c>
      <c r="L24" s="692">
        <v>0</v>
      </c>
      <c r="M24" s="692">
        <v>0</v>
      </c>
      <c r="N24" s="692">
        <v>0</v>
      </c>
      <c r="O24" s="692">
        <v>0</v>
      </c>
      <c r="P24" s="692">
        <v>0</v>
      </c>
      <c r="Q24" s="692">
        <v>0</v>
      </c>
      <c r="R24" s="692">
        <v>0</v>
      </c>
      <c r="S24" s="692">
        <v>0</v>
      </c>
      <c r="T24" s="692">
        <v>0</v>
      </c>
      <c r="U24" s="692">
        <v>0</v>
      </c>
      <c r="V24" s="257"/>
    </row>
    <row r="25" spans="1:22" ht="21.6" customHeight="1">
      <c r="A25" s="64" t="s">
        <v>212</v>
      </c>
      <c r="B25" s="693">
        <v>12615</v>
      </c>
      <c r="C25" s="693">
        <v>0</v>
      </c>
      <c r="D25" s="693">
        <v>778</v>
      </c>
      <c r="E25" s="693">
        <v>5920</v>
      </c>
      <c r="F25" s="693">
        <v>422</v>
      </c>
      <c r="G25" s="693">
        <v>2117</v>
      </c>
      <c r="H25" s="693">
        <v>0</v>
      </c>
      <c r="I25" s="693">
        <v>21852</v>
      </c>
      <c r="J25" s="693">
        <v>25</v>
      </c>
      <c r="K25" s="693">
        <v>528</v>
      </c>
      <c r="L25" s="693">
        <v>143</v>
      </c>
      <c r="M25" s="693">
        <v>0</v>
      </c>
      <c r="N25" s="693">
        <v>0</v>
      </c>
      <c r="O25" s="693">
        <v>0</v>
      </c>
      <c r="P25" s="693">
        <v>0</v>
      </c>
      <c r="Q25" s="693">
        <v>74</v>
      </c>
      <c r="R25" s="693">
        <v>0</v>
      </c>
      <c r="S25" s="693">
        <v>217</v>
      </c>
      <c r="T25" s="693">
        <v>0</v>
      </c>
      <c r="U25" s="693">
        <v>0</v>
      </c>
      <c r="V25" s="344"/>
    </row>
    <row r="26" spans="1:22" ht="21.6" customHeight="1">
      <c r="A26" s="63" t="s">
        <v>213</v>
      </c>
      <c r="B26" s="694">
        <v>6944</v>
      </c>
      <c r="C26" s="694">
        <v>0</v>
      </c>
      <c r="D26" s="694">
        <v>554</v>
      </c>
      <c r="E26" s="694">
        <v>3274</v>
      </c>
      <c r="F26" s="694">
        <v>560</v>
      </c>
      <c r="G26" s="694">
        <v>1636</v>
      </c>
      <c r="H26" s="694">
        <v>1703</v>
      </c>
      <c r="I26" s="694">
        <v>14671</v>
      </c>
      <c r="J26" s="694">
        <v>116</v>
      </c>
      <c r="K26" s="694">
        <v>0</v>
      </c>
      <c r="L26" s="694">
        <v>115</v>
      </c>
      <c r="M26" s="694">
        <v>0</v>
      </c>
      <c r="N26" s="694">
        <v>0</v>
      </c>
      <c r="O26" s="694">
        <v>0</v>
      </c>
      <c r="P26" s="694">
        <v>0</v>
      </c>
      <c r="Q26" s="694">
        <v>124</v>
      </c>
      <c r="R26" s="694">
        <v>5</v>
      </c>
      <c r="S26" s="694">
        <v>244</v>
      </c>
      <c r="T26" s="694">
        <v>0</v>
      </c>
      <c r="U26" s="694">
        <v>0</v>
      </c>
      <c r="V26" s="416"/>
    </row>
    <row r="27" spans="1:22" ht="21.6" customHeight="1">
      <c r="A27" s="15" t="s">
        <v>214</v>
      </c>
      <c r="B27" s="692">
        <v>7714</v>
      </c>
      <c r="C27" s="692">
        <v>1195</v>
      </c>
      <c r="D27" s="692">
        <v>60</v>
      </c>
      <c r="E27" s="692">
        <v>2937</v>
      </c>
      <c r="F27" s="692">
        <v>0</v>
      </c>
      <c r="G27" s="692">
        <v>3061</v>
      </c>
      <c r="H27" s="692">
        <v>0</v>
      </c>
      <c r="I27" s="692">
        <v>14967</v>
      </c>
      <c r="J27" s="692">
        <v>0</v>
      </c>
      <c r="K27" s="692">
        <v>0</v>
      </c>
      <c r="L27" s="692">
        <v>87</v>
      </c>
      <c r="M27" s="692">
        <v>0</v>
      </c>
      <c r="N27" s="692">
        <v>0</v>
      </c>
      <c r="O27" s="692">
        <v>0</v>
      </c>
      <c r="P27" s="692">
        <v>0</v>
      </c>
      <c r="Q27" s="692">
        <v>103</v>
      </c>
      <c r="R27" s="692">
        <v>0</v>
      </c>
      <c r="S27" s="692">
        <v>190</v>
      </c>
      <c r="T27" s="692">
        <v>0</v>
      </c>
      <c r="U27" s="692">
        <v>0</v>
      </c>
      <c r="V27" s="257"/>
    </row>
    <row r="28" spans="1:22" ht="21.6" customHeight="1">
      <c r="A28" s="15" t="s">
        <v>215</v>
      </c>
      <c r="B28" s="692">
        <v>53</v>
      </c>
      <c r="C28" s="692">
        <v>0</v>
      </c>
      <c r="D28" s="692">
        <v>0</v>
      </c>
      <c r="E28" s="692">
        <v>412</v>
      </c>
      <c r="F28" s="692">
        <v>0</v>
      </c>
      <c r="G28" s="692">
        <v>451</v>
      </c>
      <c r="H28" s="692">
        <v>0</v>
      </c>
      <c r="I28" s="692">
        <v>916</v>
      </c>
      <c r="J28" s="692">
        <v>0</v>
      </c>
      <c r="K28" s="692">
        <v>0</v>
      </c>
      <c r="L28" s="692">
        <v>0</v>
      </c>
      <c r="M28" s="692">
        <v>0</v>
      </c>
      <c r="N28" s="692">
        <v>0</v>
      </c>
      <c r="O28" s="692">
        <v>0</v>
      </c>
      <c r="P28" s="692">
        <v>0</v>
      </c>
      <c r="Q28" s="692">
        <v>22</v>
      </c>
      <c r="R28" s="692">
        <v>0</v>
      </c>
      <c r="S28" s="692">
        <v>22</v>
      </c>
      <c r="T28" s="692">
        <v>0</v>
      </c>
      <c r="U28" s="692">
        <v>0</v>
      </c>
      <c r="V28" s="257"/>
    </row>
    <row r="29" spans="1:22" ht="21.6" customHeight="1">
      <c r="A29" s="15" t="s">
        <v>216</v>
      </c>
      <c r="B29" s="692">
        <v>6861</v>
      </c>
      <c r="C29" s="692">
        <v>0</v>
      </c>
      <c r="D29" s="692">
        <v>241</v>
      </c>
      <c r="E29" s="692">
        <v>2175</v>
      </c>
      <c r="F29" s="692">
        <v>0</v>
      </c>
      <c r="G29" s="692">
        <v>2925</v>
      </c>
      <c r="H29" s="692">
        <v>0</v>
      </c>
      <c r="I29" s="692">
        <v>12202</v>
      </c>
      <c r="J29" s="692">
        <v>0</v>
      </c>
      <c r="K29" s="692">
        <v>0</v>
      </c>
      <c r="L29" s="692">
        <v>163</v>
      </c>
      <c r="M29" s="692">
        <v>0</v>
      </c>
      <c r="N29" s="692">
        <v>0</v>
      </c>
      <c r="O29" s="692">
        <v>0</v>
      </c>
      <c r="P29" s="692">
        <v>0</v>
      </c>
      <c r="Q29" s="692">
        <v>187</v>
      </c>
      <c r="R29" s="692">
        <v>0</v>
      </c>
      <c r="S29" s="692">
        <v>350</v>
      </c>
      <c r="T29" s="692">
        <v>0</v>
      </c>
      <c r="U29" s="692">
        <v>0</v>
      </c>
      <c r="V29" s="257"/>
    </row>
    <row r="30" spans="1:22" ht="21.6" customHeight="1">
      <c r="A30" s="64" t="s">
        <v>217</v>
      </c>
      <c r="B30" s="693">
        <v>1367</v>
      </c>
      <c r="C30" s="693">
        <v>0</v>
      </c>
      <c r="D30" s="693">
        <v>418</v>
      </c>
      <c r="E30" s="693">
        <v>1626</v>
      </c>
      <c r="F30" s="693">
        <v>0</v>
      </c>
      <c r="G30" s="693">
        <v>903</v>
      </c>
      <c r="H30" s="693">
        <v>11</v>
      </c>
      <c r="I30" s="693">
        <v>4325</v>
      </c>
      <c r="J30" s="693">
        <v>307</v>
      </c>
      <c r="K30" s="693">
        <v>0</v>
      </c>
      <c r="L30" s="693">
        <v>35</v>
      </c>
      <c r="M30" s="693">
        <v>0</v>
      </c>
      <c r="N30" s="693">
        <v>0</v>
      </c>
      <c r="O30" s="693">
        <v>7</v>
      </c>
      <c r="P30" s="693">
        <v>0</v>
      </c>
      <c r="Q30" s="693">
        <v>35</v>
      </c>
      <c r="R30" s="693">
        <v>0</v>
      </c>
      <c r="S30" s="693">
        <v>77</v>
      </c>
      <c r="T30" s="693">
        <v>12</v>
      </c>
      <c r="U30" s="693">
        <v>0</v>
      </c>
      <c r="V30" s="344"/>
    </row>
    <row r="31" spans="1:22" ht="21.6" customHeight="1">
      <c r="A31" s="63" t="s">
        <v>218</v>
      </c>
      <c r="B31" s="691">
        <v>122</v>
      </c>
      <c r="C31" s="691">
        <v>0</v>
      </c>
      <c r="D31" s="691">
        <v>0</v>
      </c>
      <c r="E31" s="691">
        <v>12</v>
      </c>
      <c r="F31" s="691">
        <v>0</v>
      </c>
      <c r="G31" s="691">
        <v>261</v>
      </c>
      <c r="H31" s="691">
        <v>0</v>
      </c>
      <c r="I31" s="691">
        <v>395</v>
      </c>
      <c r="J31" s="691">
        <v>0</v>
      </c>
      <c r="K31" s="691">
        <v>0</v>
      </c>
      <c r="L31" s="691">
        <v>106</v>
      </c>
      <c r="M31" s="691">
        <v>0</v>
      </c>
      <c r="N31" s="691">
        <v>0</v>
      </c>
      <c r="O31" s="691">
        <v>0</v>
      </c>
      <c r="P31" s="691">
        <v>0</v>
      </c>
      <c r="Q31" s="691">
        <v>5</v>
      </c>
      <c r="R31" s="691">
        <v>0</v>
      </c>
      <c r="S31" s="691">
        <v>111</v>
      </c>
      <c r="T31" s="691">
        <v>0</v>
      </c>
      <c r="U31" s="691">
        <v>0</v>
      </c>
      <c r="V31" s="314"/>
    </row>
    <row r="32" spans="1:22" ht="21.6" customHeight="1">
      <c r="A32" s="15" t="s">
        <v>241</v>
      </c>
      <c r="B32" s="692">
        <v>2672</v>
      </c>
      <c r="C32" s="692">
        <v>0</v>
      </c>
      <c r="D32" s="692">
        <v>0</v>
      </c>
      <c r="E32" s="692">
        <v>2986</v>
      </c>
      <c r="F32" s="692">
        <v>80</v>
      </c>
      <c r="G32" s="692">
        <v>855</v>
      </c>
      <c r="H32" s="692">
        <v>0</v>
      </c>
      <c r="I32" s="692">
        <v>6593</v>
      </c>
      <c r="J32" s="692">
        <v>0</v>
      </c>
      <c r="K32" s="692">
        <v>0</v>
      </c>
      <c r="L32" s="692">
        <v>51</v>
      </c>
      <c r="M32" s="692">
        <v>0</v>
      </c>
      <c r="N32" s="692">
        <v>0</v>
      </c>
      <c r="O32" s="692">
        <v>0</v>
      </c>
      <c r="P32" s="692">
        <v>0</v>
      </c>
      <c r="Q32" s="692">
        <v>28</v>
      </c>
      <c r="R32" s="692">
        <v>0</v>
      </c>
      <c r="S32" s="692">
        <v>79</v>
      </c>
      <c r="T32" s="692">
        <v>0</v>
      </c>
      <c r="U32" s="692">
        <v>0</v>
      </c>
      <c r="V32" s="257"/>
    </row>
    <row r="33" spans="1:23" ht="21.6" customHeight="1">
      <c r="A33" s="15" t="s">
        <v>219</v>
      </c>
      <c r="B33" s="692">
        <v>6552</v>
      </c>
      <c r="C33" s="692">
        <v>0</v>
      </c>
      <c r="D33" s="692">
        <v>11</v>
      </c>
      <c r="E33" s="692">
        <v>2177</v>
      </c>
      <c r="F33" s="692">
        <v>78</v>
      </c>
      <c r="G33" s="692">
        <v>2479</v>
      </c>
      <c r="H33" s="692">
        <v>10</v>
      </c>
      <c r="I33" s="692">
        <v>11307</v>
      </c>
      <c r="J33" s="692">
        <v>10</v>
      </c>
      <c r="K33" s="692">
        <v>0</v>
      </c>
      <c r="L33" s="692">
        <v>87</v>
      </c>
      <c r="M33" s="692">
        <v>0</v>
      </c>
      <c r="N33" s="692">
        <v>0</v>
      </c>
      <c r="O33" s="692">
        <v>0</v>
      </c>
      <c r="P33" s="692">
        <v>0</v>
      </c>
      <c r="Q33" s="692">
        <v>139</v>
      </c>
      <c r="R33" s="692">
        <v>0</v>
      </c>
      <c r="S33" s="692">
        <v>226</v>
      </c>
      <c r="T33" s="692">
        <v>0</v>
      </c>
      <c r="U33" s="692">
        <v>0</v>
      </c>
      <c r="V33" s="257"/>
    </row>
    <row r="34" spans="1:23" ht="21.6" customHeight="1">
      <c r="A34" s="15" t="s">
        <v>220</v>
      </c>
      <c r="B34" s="692">
        <v>8316</v>
      </c>
      <c r="C34" s="692">
        <v>0</v>
      </c>
      <c r="D34" s="692">
        <v>0</v>
      </c>
      <c r="E34" s="692">
        <v>3214</v>
      </c>
      <c r="F34" s="692">
        <v>0</v>
      </c>
      <c r="G34" s="692">
        <v>4747</v>
      </c>
      <c r="H34" s="692">
        <v>0</v>
      </c>
      <c r="I34" s="692">
        <v>16277</v>
      </c>
      <c r="J34" s="692">
        <v>11</v>
      </c>
      <c r="K34" s="692">
        <v>0</v>
      </c>
      <c r="L34" s="692">
        <v>94</v>
      </c>
      <c r="M34" s="692">
        <v>0</v>
      </c>
      <c r="N34" s="692">
        <v>0</v>
      </c>
      <c r="O34" s="692">
        <v>0</v>
      </c>
      <c r="P34" s="692">
        <v>0</v>
      </c>
      <c r="Q34" s="692">
        <v>134</v>
      </c>
      <c r="R34" s="692">
        <v>0</v>
      </c>
      <c r="S34" s="692">
        <v>228</v>
      </c>
      <c r="T34" s="692">
        <v>0</v>
      </c>
      <c r="U34" s="692">
        <v>0</v>
      </c>
      <c r="V34" s="257"/>
    </row>
    <row r="35" spans="1:23" ht="21.6" customHeight="1">
      <c r="A35" s="64" t="s">
        <v>222</v>
      </c>
      <c r="B35" s="693">
        <v>4163</v>
      </c>
      <c r="C35" s="693">
        <v>0</v>
      </c>
      <c r="D35" s="693">
        <v>0</v>
      </c>
      <c r="E35" s="693">
        <v>206</v>
      </c>
      <c r="F35" s="693">
        <v>0</v>
      </c>
      <c r="G35" s="693">
        <v>2177</v>
      </c>
      <c r="H35" s="693"/>
      <c r="I35" s="693">
        <v>6546</v>
      </c>
      <c r="J35" s="693"/>
      <c r="K35" s="693"/>
      <c r="L35" s="693">
        <v>134</v>
      </c>
      <c r="M35" s="693"/>
      <c r="N35" s="693"/>
      <c r="O35" s="693"/>
      <c r="P35" s="693"/>
      <c r="Q35" s="693">
        <v>148</v>
      </c>
      <c r="R35" s="693"/>
      <c r="S35" s="693">
        <v>282</v>
      </c>
      <c r="T35" s="693"/>
      <c r="U35" s="693"/>
      <c r="V35" s="344"/>
    </row>
    <row r="36" spans="1:23" ht="21.6" customHeight="1">
      <c r="A36" s="63" t="s">
        <v>293</v>
      </c>
      <c r="B36" s="691">
        <v>50</v>
      </c>
      <c r="C36" s="691"/>
      <c r="D36" s="691"/>
      <c r="E36" s="691"/>
      <c r="F36" s="691"/>
      <c r="G36" s="691">
        <v>30</v>
      </c>
      <c r="H36" s="691"/>
      <c r="I36" s="691">
        <v>80</v>
      </c>
      <c r="J36" s="691"/>
      <c r="K36" s="691"/>
      <c r="L36" s="691">
        <v>10</v>
      </c>
      <c r="M36" s="691"/>
      <c r="N36" s="691"/>
      <c r="O36" s="691"/>
      <c r="P36" s="691"/>
      <c r="Q36" s="691"/>
      <c r="R36" s="691"/>
      <c r="S36" s="691">
        <v>10</v>
      </c>
      <c r="T36" s="691"/>
      <c r="U36" s="691"/>
      <c r="V36" s="314"/>
    </row>
    <row r="37" spans="1:23" ht="21.6" customHeight="1">
      <c r="A37" s="15" t="s">
        <v>224</v>
      </c>
      <c r="B37" s="692">
        <v>141</v>
      </c>
      <c r="C37" s="692">
        <v>0</v>
      </c>
      <c r="D37" s="692">
        <v>0</v>
      </c>
      <c r="E37" s="692">
        <v>303</v>
      </c>
      <c r="F37" s="692">
        <v>0</v>
      </c>
      <c r="G37" s="692">
        <v>77</v>
      </c>
      <c r="H37" s="692">
        <v>0</v>
      </c>
      <c r="I37" s="692">
        <v>521</v>
      </c>
      <c r="J37" s="692">
        <v>0</v>
      </c>
      <c r="K37" s="692">
        <v>0</v>
      </c>
      <c r="L37" s="692">
        <v>0</v>
      </c>
      <c r="M37" s="692">
        <v>0</v>
      </c>
      <c r="N37" s="692">
        <v>0</v>
      </c>
      <c r="O37" s="692">
        <v>0</v>
      </c>
      <c r="P37" s="692">
        <v>0</v>
      </c>
      <c r="Q37" s="692">
        <v>0</v>
      </c>
      <c r="R37" s="692">
        <v>0</v>
      </c>
      <c r="S37" s="692">
        <v>0</v>
      </c>
      <c r="T37" s="692">
        <v>0</v>
      </c>
      <c r="U37" s="692">
        <v>0</v>
      </c>
      <c r="V37" s="257"/>
    </row>
    <row r="38" spans="1:23" ht="21.6" customHeight="1">
      <c r="A38" s="15" t="s">
        <v>228</v>
      </c>
      <c r="B38" s="692">
        <v>15</v>
      </c>
      <c r="C38" s="692">
        <v>0</v>
      </c>
      <c r="D38" s="692">
        <v>0</v>
      </c>
      <c r="E38" s="692">
        <v>0</v>
      </c>
      <c r="F38" s="692">
        <v>0</v>
      </c>
      <c r="G38" s="692">
        <v>106</v>
      </c>
      <c r="H38" s="692">
        <v>0</v>
      </c>
      <c r="I38" s="692">
        <v>121</v>
      </c>
      <c r="J38" s="692">
        <v>0</v>
      </c>
      <c r="K38" s="692">
        <v>0</v>
      </c>
      <c r="L38" s="692">
        <v>0</v>
      </c>
      <c r="M38" s="692">
        <v>0</v>
      </c>
      <c r="N38" s="692">
        <v>0</v>
      </c>
      <c r="O38" s="692">
        <v>0</v>
      </c>
      <c r="P38" s="692">
        <v>0</v>
      </c>
      <c r="Q38" s="692">
        <v>2</v>
      </c>
      <c r="R38" s="692">
        <v>0</v>
      </c>
      <c r="S38" s="692">
        <v>2</v>
      </c>
      <c r="T38" s="692">
        <v>0</v>
      </c>
      <c r="U38" s="692">
        <v>0</v>
      </c>
      <c r="V38" s="257"/>
    </row>
    <row r="39" spans="1:23" ht="21.6" customHeight="1">
      <c r="A39" s="403" t="s">
        <v>289</v>
      </c>
      <c r="B39" s="692">
        <v>6759</v>
      </c>
      <c r="C39" s="692">
        <v>0</v>
      </c>
      <c r="D39" s="692">
        <v>0</v>
      </c>
      <c r="E39" s="692">
        <v>710</v>
      </c>
      <c r="F39" s="692">
        <v>88</v>
      </c>
      <c r="G39" s="692">
        <v>2457</v>
      </c>
      <c r="H39" s="692">
        <v>0</v>
      </c>
      <c r="I39" s="692">
        <v>10014</v>
      </c>
      <c r="J39" s="692">
        <v>0</v>
      </c>
      <c r="K39" s="692">
        <v>0</v>
      </c>
      <c r="L39" s="692">
        <v>543</v>
      </c>
      <c r="M39" s="692">
        <v>0</v>
      </c>
      <c r="N39" s="692">
        <v>0</v>
      </c>
      <c r="O39" s="692">
        <v>148</v>
      </c>
      <c r="P39" s="692">
        <v>0</v>
      </c>
      <c r="Q39" s="692">
        <v>249</v>
      </c>
      <c r="R39" s="692">
        <v>0</v>
      </c>
      <c r="S39" s="692">
        <v>940</v>
      </c>
      <c r="T39" s="692">
        <v>0</v>
      </c>
      <c r="U39" s="692">
        <v>0</v>
      </c>
      <c r="V39" s="404"/>
    </row>
    <row r="40" spans="1:23" ht="21.6" customHeight="1">
      <c r="A40" s="15" t="s">
        <v>233</v>
      </c>
      <c r="B40" s="692">
        <v>4048</v>
      </c>
      <c r="C40" s="692">
        <v>0</v>
      </c>
      <c r="D40" s="692">
        <v>54</v>
      </c>
      <c r="E40" s="692">
        <v>451</v>
      </c>
      <c r="F40" s="692">
        <v>0</v>
      </c>
      <c r="G40" s="692">
        <v>186</v>
      </c>
      <c r="H40" s="692">
        <v>0</v>
      </c>
      <c r="I40" s="692">
        <v>4739</v>
      </c>
      <c r="J40" s="692">
        <v>0</v>
      </c>
      <c r="K40" s="692">
        <v>0</v>
      </c>
      <c r="L40" s="692">
        <v>72</v>
      </c>
      <c r="M40" s="692">
        <v>0</v>
      </c>
      <c r="N40" s="692">
        <v>0</v>
      </c>
      <c r="O40" s="692">
        <v>0</v>
      </c>
      <c r="P40" s="692">
        <v>0</v>
      </c>
      <c r="Q40" s="692">
        <v>11</v>
      </c>
      <c r="R40" s="692">
        <v>0</v>
      </c>
      <c r="S40" s="692">
        <v>83</v>
      </c>
      <c r="T40" s="692">
        <v>0</v>
      </c>
      <c r="U40" s="692">
        <v>0</v>
      </c>
      <c r="V40" s="78"/>
    </row>
    <row r="41" spans="1:23" ht="21.6" customHeight="1">
      <c r="A41" s="63" t="s">
        <v>225</v>
      </c>
      <c r="B41" s="691">
        <v>7108</v>
      </c>
      <c r="C41" s="691">
        <v>0</v>
      </c>
      <c r="D41" s="691">
        <v>0</v>
      </c>
      <c r="E41" s="691">
        <v>4173</v>
      </c>
      <c r="F41" s="691">
        <v>0</v>
      </c>
      <c r="G41" s="691">
        <v>2548</v>
      </c>
      <c r="H41" s="691">
        <v>0</v>
      </c>
      <c r="I41" s="691">
        <v>13829</v>
      </c>
      <c r="J41" s="691">
        <v>286</v>
      </c>
      <c r="K41" s="691">
        <v>0</v>
      </c>
      <c r="L41" s="691">
        <v>102</v>
      </c>
      <c r="M41" s="691">
        <v>0</v>
      </c>
      <c r="N41" s="691">
        <v>0</v>
      </c>
      <c r="O41" s="691">
        <v>0</v>
      </c>
      <c r="P41" s="691">
        <v>0</v>
      </c>
      <c r="Q41" s="691">
        <v>79</v>
      </c>
      <c r="R41" s="691">
        <v>0</v>
      </c>
      <c r="S41" s="691">
        <v>181</v>
      </c>
      <c r="T41" s="691">
        <v>12</v>
      </c>
      <c r="U41" s="691">
        <v>0</v>
      </c>
      <c r="V41" s="456"/>
    </row>
    <row r="42" spans="1:23" ht="21.6" customHeight="1">
      <c r="A42" s="15" t="s">
        <v>226</v>
      </c>
      <c r="B42" s="692">
        <v>0</v>
      </c>
      <c r="C42" s="692">
        <v>0</v>
      </c>
      <c r="D42" s="692">
        <v>0</v>
      </c>
      <c r="E42" s="692">
        <v>541</v>
      </c>
      <c r="F42" s="692">
        <v>165</v>
      </c>
      <c r="G42" s="692">
        <v>1548</v>
      </c>
      <c r="H42" s="692">
        <v>0</v>
      </c>
      <c r="I42" s="692">
        <v>2254</v>
      </c>
      <c r="J42" s="692">
        <v>0</v>
      </c>
      <c r="K42" s="692">
        <v>0</v>
      </c>
      <c r="L42" s="692">
        <v>0</v>
      </c>
      <c r="M42" s="692">
        <v>0</v>
      </c>
      <c r="N42" s="692">
        <v>0</v>
      </c>
      <c r="O42" s="692">
        <v>0</v>
      </c>
      <c r="P42" s="692">
        <v>0</v>
      </c>
      <c r="Q42" s="692">
        <v>86</v>
      </c>
      <c r="R42" s="692">
        <v>0</v>
      </c>
      <c r="S42" s="692">
        <v>86</v>
      </c>
      <c r="T42" s="692">
        <v>0</v>
      </c>
      <c r="U42" s="692">
        <v>0</v>
      </c>
      <c r="V42" s="409"/>
    </row>
    <row r="43" spans="1:23" ht="21.6" customHeight="1">
      <c r="A43" s="15" t="s">
        <v>229</v>
      </c>
      <c r="B43" s="692">
        <v>684</v>
      </c>
      <c r="C43" s="692">
        <v>0</v>
      </c>
      <c r="D43" s="692">
        <v>0</v>
      </c>
      <c r="E43" s="692">
        <v>642</v>
      </c>
      <c r="F43" s="692">
        <v>0</v>
      </c>
      <c r="G43" s="692">
        <v>822</v>
      </c>
      <c r="H43" s="692">
        <v>0</v>
      </c>
      <c r="I43" s="692">
        <v>2148</v>
      </c>
      <c r="J43" s="692">
        <v>10</v>
      </c>
      <c r="K43" s="692">
        <v>0</v>
      </c>
      <c r="L43" s="692">
        <v>25</v>
      </c>
      <c r="M43" s="692">
        <v>0</v>
      </c>
      <c r="N43" s="692">
        <v>0</v>
      </c>
      <c r="O43" s="692">
        <v>0</v>
      </c>
      <c r="P43" s="692">
        <v>0</v>
      </c>
      <c r="Q43" s="692">
        <v>45</v>
      </c>
      <c r="R43" s="692">
        <v>0</v>
      </c>
      <c r="S43" s="692">
        <v>70</v>
      </c>
      <c r="T43" s="692">
        <v>0</v>
      </c>
      <c r="U43" s="692">
        <v>0</v>
      </c>
      <c r="V43" s="291"/>
    </row>
    <row r="44" spans="1:23" ht="21.6" customHeight="1">
      <c r="A44" s="15" t="s">
        <v>227</v>
      </c>
      <c r="B44" s="692">
        <v>3943</v>
      </c>
      <c r="C44" s="692">
        <v>0</v>
      </c>
      <c r="D44" s="692">
        <v>180</v>
      </c>
      <c r="E44" s="692">
        <v>574</v>
      </c>
      <c r="F44" s="692">
        <v>0</v>
      </c>
      <c r="G44" s="692">
        <v>2213</v>
      </c>
      <c r="H44" s="692">
        <v>0</v>
      </c>
      <c r="I44" s="692">
        <v>6910</v>
      </c>
      <c r="J44" s="692">
        <v>0</v>
      </c>
      <c r="K44" s="692">
        <v>0</v>
      </c>
      <c r="L44" s="692">
        <v>149</v>
      </c>
      <c r="M44" s="692">
        <v>0</v>
      </c>
      <c r="N44" s="692">
        <v>0</v>
      </c>
      <c r="O44" s="692">
        <v>0</v>
      </c>
      <c r="P44" s="692">
        <v>0</v>
      </c>
      <c r="Q44" s="692">
        <v>138</v>
      </c>
      <c r="R44" s="692">
        <v>0</v>
      </c>
      <c r="S44" s="692">
        <v>287</v>
      </c>
      <c r="T44" s="692"/>
      <c r="U44" s="692"/>
      <c r="V44" s="291"/>
    </row>
    <row r="45" spans="1:23" ht="21.6" customHeight="1" thickBot="1">
      <c r="A45" s="65" t="s">
        <v>230</v>
      </c>
      <c r="B45" s="695">
        <v>7520</v>
      </c>
      <c r="C45" s="695">
        <v>0</v>
      </c>
      <c r="D45" s="695">
        <v>472</v>
      </c>
      <c r="E45" s="695">
        <v>2341</v>
      </c>
      <c r="F45" s="695">
        <v>466</v>
      </c>
      <c r="G45" s="695">
        <v>1535</v>
      </c>
      <c r="H45" s="695">
        <v>0</v>
      </c>
      <c r="I45" s="695">
        <v>12334</v>
      </c>
      <c r="J45" s="695">
        <v>0</v>
      </c>
      <c r="K45" s="695">
        <v>0</v>
      </c>
      <c r="L45" s="695">
        <v>150</v>
      </c>
      <c r="M45" s="695">
        <v>0</v>
      </c>
      <c r="N45" s="695">
        <v>0</v>
      </c>
      <c r="O45" s="695">
        <v>52</v>
      </c>
      <c r="P45" s="695">
        <v>0</v>
      </c>
      <c r="Q45" s="695">
        <v>34</v>
      </c>
      <c r="R45" s="695"/>
      <c r="S45" s="695">
        <v>236</v>
      </c>
      <c r="T45" s="695">
        <v>0</v>
      </c>
      <c r="U45" s="695">
        <v>0</v>
      </c>
      <c r="V45" s="511"/>
    </row>
    <row r="46" spans="1:23" ht="21.6" customHeight="1" thickBot="1">
      <c r="A46" s="19" t="s">
        <v>158</v>
      </c>
      <c r="B46" s="49">
        <f>SUM(B5:B45)</f>
        <v>231581</v>
      </c>
      <c r="C46" s="49">
        <f t="shared" ref="C46:U46" si="0">SUM(C5:C45)</f>
        <v>7883</v>
      </c>
      <c r="D46" s="49">
        <f t="shared" si="0"/>
        <v>3888</v>
      </c>
      <c r="E46" s="49">
        <f t="shared" si="0"/>
        <v>78557</v>
      </c>
      <c r="F46" s="49">
        <f t="shared" si="0"/>
        <v>2857</v>
      </c>
      <c r="G46" s="49">
        <f t="shared" si="0"/>
        <v>84435</v>
      </c>
      <c r="H46" s="49">
        <f t="shared" si="0"/>
        <v>4299</v>
      </c>
      <c r="I46" s="49">
        <f t="shared" si="0"/>
        <v>413500</v>
      </c>
      <c r="J46" s="49">
        <f t="shared" si="0"/>
        <v>1738</v>
      </c>
      <c r="K46" s="49">
        <f t="shared" si="0"/>
        <v>5365</v>
      </c>
      <c r="L46" s="49">
        <f t="shared" si="0"/>
        <v>7029</v>
      </c>
      <c r="M46" s="49">
        <f t="shared" si="0"/>
        <v>0</v>
      </c>
      <c r="N46" s="49">
        <f t="shared" si="0"/>
        <v>0</v>
      </c>
      <c r="O46" s="49">
        <f t="shared" si="0"/>
        <v>217</v>
      </c>
      <c r="P46" s="49">
        <f t="shared" si="0"/>
        <v>0</v>
      </c>
      <c r="Q46" s="49">
        <f t="shared" si="0"/>
        <v>4550</v>
      </c>
      <c r="R46" s="49">
        <f t="shared" si="0"/>
        <v>53</v>
      </c>
      <c r="S46" s="49">
        <f t="shared" si="0"/>
        <v>11849</v>
      </c>
      <c r="T46" s="49">
        <f t="shared" si="0"/>
        <v>45</v>
      </c>
      <c r="U46" s="49">
        <f t="shared" si="0"/>
        <v>0</v>
      </c>
      <c r="V46" s="228"/>
    </row>
    <row r="47" spans="1:23" ht="21.6" customHeight="1">
      <c r="A47" s="482" t="s">
        <v>231</v>
      </c>
      <c r="B47" s="696">
        <v>11</v>
      </c>
      <c r="C47" s="696">
        <v>0</v>
      </c>
      <c r="D47" s="696">
        <v>0</v>
      </c>
      <c r="E47" s="696">
        <v>0</v>
      </c>
      <c r="F47" s="696">
        <v>0</v>
      </c>
      <c r="G47" s="696">
        <v>1285</v>
      </c>
      <c r="H47" s="696">
        <v>0</v>
      </c>
      <c r="I47" s="696">
        <v>1296</v>
      </c>
      <c r="J47" s="696">
        <v>0</v>
      </c>
      <c r="K47" s="696">
        <v>0</v>
      </c>
      <c r="L47" s="696">
        <v>1</v>
      </c>
      <c r="M47" s="696">
        <v>0</v>
      </c>
      <c r="N47" s="696">
        <v>0</v>
      </c>
      <c r="O47" s="696">
        <v>0</v>
      </c>
      <c r="P47" s="696">
        <v>0</v>
      </c>
      <c r="Q47" s="696">
        <v>59</v>
      </c>
      <c r="R47" s="696">
        <v>0</v>
      </c>
      <c r="S47" s="696">
        <v>60</v>
      </c>
      <c r="T47" s="696">
        <v>0</v>
      </c>
      <c r="U47" s="696">
        <v>0</v>
      </c>
      <c r="V47" s="485"/>
    </row>
    <row r="48" spans="1:23" ht="21.6" customHeight="1">
      <c r="A48" s="15" t="s">
        <v>232</v>
      </c>
      <c r="B48" s="422" t="s">
        <v>265</v>
      </c>
      <c r="C48" s="422" t="s">
        <v>265</v>
      </c>
      <c r="D48" s="422" t="s">
        <v>265</v>
      </c>
      <c r="E48" s="422" t="s">
        <v>265</v>
      </c>
      <c r="F48" s="422" t="s">
        <v>265</v>
      </c>
      <c r="G48" s="422" t="s">
        <v>265</v>
      </c>
      <c r="H48" s="422" t="s">
        <v>265</v>
      </c>
      <c r="I48" s="422" t="s">
        <v>265</v>
      </c>
      <c r="J48" s="422" t="s">
        <v>265</v>
      </c>
      <c r="K48" s="422" t="s">
        <v>265</v>
      </c>
      <c r="L48" s="422" t="s">
        <v>265</v>
      </c>
      <c r="M48" s="422" t="s">
        <v>265</v>
      </c>
      <c r="N48" s="422" t="s">
        <v>265</v>
      </c>
      <c r="O48" s="422" t="s">
        <v>265</v>
      </c>
      <c r="P48" s="422" t="s">
        <v>265</v>
      </c>
      <c r="Q48" s="423" t="s">
        <v>265</v>
      </c>
      <c r="R48" s="422" t="s">
        <v>265</v>
      </c>
      <c r="S48" s="422" t="s">
        <v>265</v>
      </c>
      <c r="T48" s="422" t="s">
        <v>265</v>
      </c>
      <c r="U48" s="422" t="s">
        <v>265</v>
      </c>
      <c r="V48" s="424"/>
      <c r="W48" s="72"/>
    </row>
    <row r="49" spans="1:22" ht="21.6" customHeight="1" thickBot="1">
      <c r="A49" s="65" t="s">
        <v>263</v>
      </c>
      <c r="B49" s="697">
        <v>26929</v>
      </c>
      <c r="C49" s="697">
        <v>13894</v>
      </c>
      <c r="D49" s="697">
        <v>94</v>
      </c>
      <c r="E49" s="697">
        <v>5393</v>
      </c>
      <c r="F49" s="697">
        <v>182</v>
      </c>
      <c r="G49" s="697">
        <v>2439</v>
      </c>
      <c r="H49" s="697">
        <v>0</v>
      </c>
      <c r="I49" s="697">
        <v>48931</v>
      </c>
      <c r="J49" s="697">
        <v>1325</v>
      </c>
      <c r="K49" s="697">
        <v>8050</v>
      </c>
      <c r="L49" s="697">
        <v>153</v>
      </c>
      <c r="M49" s="697">
        <v>0</v>
      </c>
      <c r="N49" s="697">
        <v>0</v>
      </c>
      <c r="O49" s="697">
        <v>0</v>
      </c>
      <c r="P49" s="697">
        <v>0</v>
      </c>
      <c r="Q49" s="697">
        <v>81</v>
      </c>
      <c r="R49" s="697">
        <v>0</v>
      </c>
      <c r="S49" s="697">
        <v>234</v>
      </c>
      <c r="T49" s="697">
        <v>63</v>
      </c>
      <c r="U49" s="697">
        <v>6</v>
      </c>
      <c r="V49" s="546" t="s">
        <v>447</v>
      </c>
    </row>
    <row r="50" spans="1:22" ht="21.6" customHeight="1" thickBot="1">
      <c r="A50" s="18" t="s">
        <v>158</v>
      </c>
      <c r="B50" s="47">
        <f>SUM(B47:B49)</f>
        <v>26940</v>
      </c>
      <c r="C50" s="47">
        <f t="shared" ref="C50:U50" si="1">SUM(C47:C49)</f>
        <v>13894</v>
      </c>
      <c r="D50" s="47">
        <f t="shared" si="1"/>
        <v>94</v>
      </c>
      <c r="E50" s="47">
        <f t="shared" si="1"/>
        <v>5393</v>
      </c>
      <c r="F50" s="47">
        <f t="shared" si="1"/>
        <v>182</v>
      </c>
      <c r="G50" s="47">
        <f t="shared" si="1"/>
        <v>3724</v>
      </c>
      <c r="H50" s="47">
        <f t="shared" si="1"/>
        <v>0</v>
      </c>
      <c r="I50" s="47">
        <f t="shared" si="1"/>
        <v>50227</v>
      </c>
      <c r="J50" s="47">
        <f t="shared" si="1"/>
        <v>1325</v>
      </c>
      <c r="K50" s="47">
        <f t="shared" si="1"/>
        <v>8050</v>
      </c>
      <c r="L50" s="47">
        <f t="shared" si="1"/>
        <v>154</v>
      </c>
      <c r="M50" s="47">
        <f t="shared" si="1"/>
        <v>0</v>
      </c>
      <c r="N50" s="47">
        <f t="shared" si="1"/>
        <v>0</v>
      </c>
      <c r="O50" s="47">
        <f t="shared" si="1"/>
        <v>0</v>
      </c>
      <c r="P50" s="47">
        <f t="shared" si="1"/>
        <v>0</v>
      </c>
      <c r="Q50" s="47">
        <f t="shared" si="1"/>
        <v>140</v>
      </c>
      <c r="R50" s="47">
        <f t="shared" si="1"/>
        <v>0</v>
      </c>
      <c r="S50" s="47">
        <f t="shared" si="1"/>
        <v>294</v>
      </c>
      <c r="T50" s="47">
        <f t="shared" si="1"/>
        <v>63</v>
      </c>
      <c r="U50" s="47">
        <f t="shared" si="1"/>
        <v>6</v>
      </c>
      <c r="V50" s="125"/>
    </row>
    <row r="51" spans="1:22" ht="21.6" customHeight="1" thickBot="1">
      <c r="A51" s="19" t="s">
        <v>11</v>
      </c>
      <c r="B51" s="49">
        <f>B46+B50</f>
        <v>258521</v>
      </c>
      <c r="C51" s="49">
        <f t="shared" ref="C51:U51" si="2">C46+C50</f>
        <v>21777</v>
      </c>
      <c r="D51" s="49">
        <f t="shared" si="2"/>
        <v>3982</v>
      </c>
      <c r="E51" s="49">
        <f t="shared" si="2"/>
        <v>83950</v>
      </c>
      <c r="F51" s="49">
        <f t="shared" si="2"/>
        <v>3039</v>
      </c>
      <c r="G51" s="49">
        <f t="shared" si="2"/>
        <v>88159</v>
      </c>
      <c r="H51" s="49">
        <f t="shared" si="2"/>
        <v>4299</v>
      </c>
      <c r="I51" s="49">
        <f t="shared" si="2"/>
        <v>463727</v>
      </c>
      <c r="J51" s="49">
        <f t="shared" si="2"/>
        <v>3063</v>
      </c>
      <c r="K51" s="49">
        <f t="shared" si="2"/>
        <v>13415</v>
      </c>
      <c r="L51" s="49">
        <f t="shared" si="2"/>
        <v>7183</v>
      </c>
      <c r="M51" s="49">
        <f t="shared" si="2"/>
        <v>0</v>
      </c>
      <c r="N51" s="49">
        <f t="shared" si="2"/>
        <v>0</v>
      </c>
      <c r="O51" s="49">
        <f t="shared" si="2"/>
        <v>217</v>
      </c>
      <c r="P51" s="49">
        <f t="shared" si="2"/>
        <v>0</v>
      </c>
      <c r="Q51" s="49">
        <f t="shared" si="2"/>
        <v>4690</v>
      </c>
      <c r="R51" s="49">
        <f t="shared" si="2"/>
        <v>53</v>
      </c>
      <c r="S51" s="49">
        <f t="shared" si="2"/>
        <v>12143</v>
      </c>
      <c r="T51" s="49">
        <f t="shared" si="2"/>
        <v>108</v>
      </c>
      <c r="U51" s="49">
        <f t="shared" si="2"/>
        <v>6</v>
      </c>
      <c r="V51" s="126"/>
    </row>
    <row r="52" spans="1:22">
      <c r="I52" s="137"/>
    </row>
  </sheetData>
  <mergeCells count="5">
    <mergeCell ref="A2:A4"/>
    <mergeCell ref="B2:F2"/>
    <mergeCell ref="B3:H3"/>
    <mergeCell ref="L2:R2"/>
    <mergeCell ref="L3:R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1"/>
  <sheetViews>
    <sheetView view="pageBreakPreview" zoomScale="80" zoomScaleNormal="75" zoomScaleSheetLayoutView="80" workbookViewId="0">
      <selection activeCell="C58" sqref="C58"/>
    </sheetView>
  </sheetViews>
  <sheetFormatPr defaultRowHeight="13.5"/>
  <cols>
    <col min="1" max="1" width="10.25" style="56" customWidth="1"/>
    <col min="2" max="4" width="11.5" style="41" customWidth="1"/>
    <col min="5" max="15" width="10.625" style="41" customWidth="1"/>
    <col min="16" max="16" width="46.875" style="41" customWidth="1"/>
    <col min="17" max="17" width="1.125" style="41" customWidth="1"/>
    <col min="18" max="16384" width="9" style="41"/>
  </cols>
  <sheetData>
    <row r="1" spans="1:220" ht="14.25">
      <c r="A1" s="765" t="s">
        <v>150</v>
      </c>
      <c r="P1" s="56" t="str">
        <f>貸出サービス概況!AA1</f>
        <v>平成30年度</v>
      </c>
    </row>
    <row r="2" spans="1:220" ht="14.1" customHeight="1">
      <c r="A2" s="846" t="s">
        <v>0</v>
      </c>
      <c r="B2" s="864" t="s">
        <v>620</v>
      </c>
      <c r="C2" s="865"/>
      <c r="D2" s="865"/>
      <c r="E2" s="865"/>
      <c r="F2" s="865"/>
      <c r="G2" s="865"/>
      <c r="H2" s="865"/>
      <c r="I2" s="865"/>
      <c r="J2" s="865"/>
      <c r="K2" s="58"/>
      <c r="L2" s="58"/>
      <c r="M2" s="58" t="s">
        <v>34</v>
      </c>
      <c r="N2" s="73" t="s">
        <v>632</v>
      </c>
      <c r="O2" s="73" t="s">
        <v>634</v>
      </c>
      <c r="P2" s="14" t="s">
        <v>72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847"/>
      <c r="B3" s="864" t="s">
        <v>631</v>
      </c>
      <c r="C3" s="865"/>
      <c r="D3" s="872"/>
      <c r="E3" s="864" t="s">
        <v>49</v>
      </c>
      <c r="F3" s="865"/>
      <c r="G3" s="872"/>
      <c r="H3" s="864" t="s">
        <v>50</v>
      </c>
      <c r="I3" s="865"/>
      <c r="J3" s="872"/>
      <c r="K3" s="864" t="s">
        <v>51</v>
      </c>
      <c r="L3" s="865"/>
      <c r="M3" s="872"/>
      <c r="N3" s="61" t="s">
        <v>633</v>
      </c>
      <c r="O3" s="61" t="s">
        <v>635</v>
      </c>
      <c r="P3" s="12" t="s">
        <v>52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869"/>
      <c r="B4" s="193" t="s">
        <v>273</v>
      </c>
      <c r="C4" s="194" t="s">
        <v>274</v>
      </c>
      <c r="D4" s="193" t="s">
        <v>275</v>
      </c>
      <c r="E4" s="188" t="s">
        <v>273</v>
      </c>
      <c r="F4" s="195" t="s">
        <v>274</v>
      </c>
      <c r="G4" s="193" t="s">
        <v>275</v>
      </c>
      <c r="H4" s="188" t="s">
        <v>273</v>
      </c>
      <c r="I4" s="195" t="s">
        <v>274</v>
      </c>
      <c r="J4" s="193" t="s">
        <v>275</v>
      </c>
      <c r="K4" s="193" t="s">
        <v>273</v>
      </c>
      <c r="L4" s="99" t="s">
        <v>274</v>
      </c>
      <c r="M4" s="196" t="s">
        <v>276</v>
      </c>
      <c r="N4" s="188"/>
      <c r="O4" s="188"/>
      <c r="P4" s="128" t="s">
        <v>290</v>
      </c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277</v>
      </c>
      <c r="B5" s="316">
        <v>43150</v>
      </c>
      <c r="C5" s="316">
        <v>71830</v>
      </c>
      <c r="D5" s="316">
        <v>114980</v>
      </c>
      <c r="E5" s="316">
        <v>8912</v>
      </c>
      <c r="F5" s="316">
        <v>9200</v>
      </c>
      <c r="G5" s="316">
        <v>18112</v>
      </c>
      <c r="H5" s="316">
        <v>6259</v>
      </c>
      <c r="I5" s="316">
        <v>6207</v>
      </c>
      <c r="J5" s="316">
        <v>12466</v>
      </c>
      <c r="K5" s="316">
        <v>58321</v>
      </c>
      <c r="L5" s="316">
        <v>87237</v>
      </c>
      <c r="M5" s="316">
        <v>145558</v>
      </c>
      <c r="N5" s="317">
        <v>0</v>
      </c>
      <c r="O5" s="317">
        <v>3</v>
      </c>
      <c r="P5" s="318" t="s">
        <v>534</v>
      </c>
    </row>
    <row r="6" spans="1:220" ht="21" customHeight="1">
      <c r="A6" s="15" t="s">
        <v>269</v>
      </c>
      <c r="B6" s="260" t="s">
        <v>148</v>
      </c>
      <c r="C6" s="260" t="s">
        <v>148</v>
      </c>
      <c r="D6" s="260" t="s">
        <v>148</v>
      </c>
      <c r="E6" s="260" t="s">
        <v>148</v>
      </c>
      <c r="F6" s="260" t="s">
        <v>148</v>
      </c>
      <c r="G6" s="260" t="s">
        <v>148</v>
      </c>
      <c r="H6" s="260" t="s">
        <v>148</v>
      </c>
      <c r="I6" s="260" t="s">
        <v>148</v>
      </c>
      <c r="J6" s="260" t="s">
        <v>148</v>
      </c>
      <c r="K6" s="260" t="s">
        <v>148</v>
      </c>
      <c r="L6" s="260" t="s">
        <v>148</v>
      </c>
      <c r="M6" s="260" t="s">
        <v>148</v>
      </c>
      <c r="N6" s="261">
        <v>0</v>
      </c>
      <c r="O6" s="261">
        <v>3</v>
      </c>
      <c r="P6" s="292" t="s">
        <v>604</v>
      </c>
    </row>
    <row r="7" spans="1:220" ht="21" customHeight="1">
      <c r="A7" s="15" t="s">
        <v>271</v>
      </c>
      <c r="B7" s="260" t="s">
        <v>148</v>
      </c>
      <c r="C7" s="260" t="s">
        <v>148</v>
      </c>
      <c r="D7" s="260" t="s">
        <v>148</v>
      </c>
      <c r="E7" s="260" t="s">
        <v>148</v>
      </c>
      <c r="F7" s="260" t="s">
        <v>148</v>
      </c>
      <c r="G7" s="260" t="s">
        <v>148</v>
      </c>
      <c r="H7" s="260" t="s">
        <v>148</v>
      </c>
      <c r="I7" s="260" t="s">
        <v>148</v>
      </c>
      <c r="J7" s="260" t="s">
        <v>148</v>
      </c>
      <c r="K7" s="260" t="s">
        <v>148</v>
      </c>
      <c r="L7" s="260" t="s">
        <v>148</v>
      </c>
      <c r="M7" s="260" t="s">
        <v>148</v>
      </c>
      <c r="N7" s="261">
        <v>0</v>
      </c>
      <c r="O7" s="261">
        <v>3</v>
      </c>
      <c r="P7" s="292" t="s">
        <v>604</v>
      </c>
    </row>
    <row r="8" spans="1:220" ht="21" customHeight="1">
      <c r="A8" s="15" t="s">
        <v>341</v>
      </c>
      <c r="B8" s="260" t="s">
        <v>148</v>
      </c>
      <c r="C8" s="260" t="s">
        <v>148</v>
      </c>
      <c r="D8" s="260">
        <v>133603</v>
      </c>
      <c r="E8" s="260" t="s">
        <v>148</v>
      </c>
      <c r="F8" s="260" t="s">
        <v>148</v>
      </c>
      <c r="G8" s="260">
        <v>8304</v>
      </c>
      <c r="H8" s="260" t="s">
        <v>148</v>
      </c>
      <c r="I8" s="260" t="s">
        <v>148</v>
      </c>
      <c r="J8" s="260">
        <v>3488</v>
      </c>
      <c r="K8" s="260" t="s">
        <v>148</v>
      </c>
      <c r="L8" s="260" t="s">
        <v>148</v>
      </c>
      <c r="M8" s="260">
        <v>145395</v>
      </c>
      <c r="N8" s="261">
        <v>0</v>
      </c>
      <c r="O8" s="261">
        <v>3</v>
      </c>
      <c r="P8" s="304" t="s">
        <v>535</v>
      </c>
    </row>
    <row r="9" spans="1:220" ht="21" customHeight="1">
      <c r="A9" s="15" t="s">
        <v>342</v>
      </c>
      <c r="B9" s="346" t="s">
        <v>148</v>
      </c>
      <c r="C9" s="346" t="s">
        <v>148</v>
      </c>
      <c r="D9" s="346">
        <v>4289</v>
      </c>
      <c r="E9" s="346" t="s">
        <v>148</v>
      </c>
      <c r="F9" s="346" t="s">
        <v>148</v>
      </c>
      <c r="G9" s="346">
        <v>843</v>
      </c>
      <c r="H9" s="346" t="s">
        <v>148</v>
      </c>
      <c r="I9" s="346" t="s">
        <v>148</v>
      </c>
      <c r="J9" s="346">
        <v>278</v>
      </c>
      <c r="K9" s="346" t="s">
        <v>148</v>
      </c>
      <c r="L9" s="346" t="s">
        <v>148</v>
      </c>
      <c r="M9" s="260">
        <v>5410</v>
      </c>
      <c r="N9" s="261">
        <v>0</v>
      </c>
      <c r="O9" s="261">
        <v>3</v>
      </c>
      <c r="P9" s="304" t="s">
        <v>535</v>
      </c>
    </row>
    <row r="10" spans="1:220" ht="21" customHeight="1">
      <c r="A10" s="63" t="s">
        <v>143</v>
      </c>
      <c r="B10" s="316" t="s">
        <v>148</v>
      </c>
      <c r="C10" s="316" t="s">
        <v>148</v>
      </c>
      <c r="D10" s="316">
        <v>11234</v>
      </c>
      <c r="E10" s="316" t="s">
        <v>148</v>
      </c>
      <c r="F10" s="316" t="s">
        <v>148</v>
      </c>
      <c r="G10" s="316">
        <v>1487</v>
      </c>
      <c r="H10" s="316" t="s">
        <v>148</v>
      </c>
      <c r="I10" s="316" t="s">
        <v>148</v>
      </c>
      <c r="J10" s="316">
        <v>837</v>
      </c>
      <c r="K10" s="316" t="s">
        <v>148</v>
      </c>
      <c r="L10" s="316" t="s">
        <v>148</v>
      </c>
      <c r="M10" s="316">
        <v>13558</v>
      </c>
      <c r="N10" s="317">
        <v>0</v>
      </c>
      <c r="O10" s="317">
        <v>3</v>
      </c>
      <c r="P10" s="318" t="s">
        <v>535</v>
      </c>
      <c r="Q10" s="41" t="s">
        <v>204</v>
      </c>
    </row>
    <row r="11" spans="1:220" ht="21" customHeight="1">
      <c r="A11" s="15" t="s">
        <v>144</v>
      </c>
      <c r="B11" s="260" t="s">
        <v>148</v>
      </c>
      <c r="C11" s="260" t="s">
        <v>148</v>
      </c>
      <c r="D11" s="260">
        <v>6598</v>
      </c>
      <c r="E11" s="260" t="s">
        <v>148</v>
      </c>
      <c r="F11" s="260" t="s">
        <v>148</v>
      </c>
      <c r="G11" s="260">
        <v>947</v>
      </c>
      <c r="H11" s="260" t="s">
        <v>148</v>
      </c>
      <c r="I11" s="260" t="s">
        <v>148</v>
      </c>
      <c r="J11" s="260">
        <v>473</v>
      </c>
      <c r="K11" s="260" t="s">
        <v>148</v>
      </c>
      <c r="L11" s="260" t="s">
        <v>148</v>
      </c>
      <c r="M11" s="260">
        <v>8018</v>
      </c>
      <c r="N11" s="261">
        <v>0</v>
      </c>
      <c r="O11" s="261">
        <v>3</v>
      </c>
      <c r="P11" s="304" t="s">
        <v>536</v>
      </c>
    </row>
    <row r="12" spans="1:220" ht="21" customHeight="1">
      <c r="A12" s="15" t="s">
        <v>147</v>
      </c>
      <c r="B12" s="260" t="s">
        <v>148</v>
      </c>
      <c r="C12" s="260" t="s">
        <v>148</v>
      </c>
      <c r="D12" s="260">
        <v>4236</v>
      </c>
      <c r="E12" s="260" t="s">
        <v>148</v>
      </c>
      <c r="F12" s="260" t="s">
        <v>148</v>
      </c>
      <c r="G12" s="260">
        <v>896</v>
      </c>
      <c r="H12" s="260" t="s">
        <v>148</v>
      </c>
      <c r="I12" s="260" t="s">
        <v>148</v>
      </c>
      <c r="J12" s="260">
        <v>286</v>
      </c>
      <c r="K12" s="260" t="s">
        <v>148</v>
      </c>
      <c r="L12" s="260" t="s">
        <v>148</v>
      </c>
      <c r="M12" s="260">
        <v>5418</v>
      </c>
      <c r="N12" s="261">
        <v>0</v>
      </c>
      <c r="O12" s="261">
        <v>3</v>
      </c>
      <c r="P12" s="304" t="s">
        <v>535</v>
      </c>
    </row>
    <row r="13" spans="1:220" ht="21" customHeight="1">
      <c r="A13" s="15" t="s">
        <v>223</v>
      </c>
      <c r="B13" s="682" t="s">
        <v>148</v>
      </c>
      <c r="C13" s="682" t="s">
        <v>148</v>
      </c>
      <c r="D13" s="682">
        <v>3237</v>
      </c>
      <c r="E13" s="682" t="s">
        <v>148</v>
      </c>
      <c r="F13" s="682" t="s">
        <v>148</v>
      </c>
      <c r="G13" s="682">
        <v>1255</v>
      </c>
      <c r="H13" s="260" t="s">
        <v>148</v>
      </c>
      <c r="I13" s="260" t="s">
        <v>148</v>
      </c>
      <c r="J13" s="682">
        <v>691</v>
      </c>
      <c r="K13" s="260" t="s">
        <v>148</v>
      </c>
      <c r="L13" s="260" t="s">
        <v>148</v>
      </c>
      <c r="M13" s="682">
        <v>5183</v>
      </c>
      <c r="N13" s="261">
        <v>0</v>
      </c>
      <c r="O13" s="261">
        <v>3</v>
      </c>
      <c r="P13" s="304" t="s">
        <v>535</v>
      </c>
      <c r="X13" s="41" t="s">
        <v>204</v>
      </c>
    </row>
    <row r="14" spans="1:220" ht="21" customHeight="1">
      <c r="A14" s="64" t="s">
        <v>145</v>
      </c>
      <c r="B14" s="346">
        <v>18869</v>
      </c>
      <c r="C14" s="346">
        <v>23525</v>
      </c>
      <c r="D14" s="346">
        <v>42394</v>
      </c>
      <c r="E14" s="346">
        <v>3083</v>
      </c>
      <c r="F14" s="346">
        <v>2872</v>
      </c>
      <c r="G14" s="346">
        <v>5955</v>
      </c>
      <c r="H14" s="346">
        <v>2677</v>
      </c>
      <c r="I14" s="346">
        <v>2483</v>
      </c>
      <c r="J14" s="346">
        <v>5160</v>
      </c>
      <c r="K14" s="346">
        <v>24629</v>
      </c>
      <c r="L14" s="346">
        <v>28880</v>
      </c>
      <c r="M14" s="346">
        <v>53509</v>
      </c>
      <c r="N14" s="347">
        <v>0</v>
      </c>
      <c r="O14" s="347">
        <v>7</v>
      </c>
      <c r="P14" s="683" t="s">
        <v>537</v>
      </c>
    </row>
    <row r="15" spans="1:220" ht="21" customHeight="1">
      <c r="A15" s="63" t="s">
        <v>343</v>
      </c>
      <c r="B15" s="260">
        <v>1522</v>
      </c>
      <c r="C15" s="260">
        <v>3079</v>
      </c>
      <c r="D15" s="260">
        <v>4601</v>
      </c>
      <c r="E15" s="260">
        <v>158</v>
      </c>
      <c r="F15" s="260">
        <v>188</v>
      </c>
      <c r="G15" s="260">
        <v>346</v>
      </c>
      <c r="H15" s="260">
        <v>184</v>
      </c>
      <c r="I15" s="260">
        <v>193</v>
      </c>
      <c r="J15" s="260">
        <v>377</v>
      </c>
      <c r="K15" s="260">
        <v>1864</v>
      </c>
      <c r="L15" s="260">
        <v>3460</v>
      </c>
      <c r="M15" s="260">
        <v>5324</v>
      </c>
      <c r="N15" s="317">
        <v>0</v>
      </c>
      <c r="O15" s="317">
        <v>7</v>
      </c>
      <c r="P15" s="684" t="s">
        <v>538</v>
      </c>
    </row>
    <row r="16" spans="1:220" ht="21" customHeight="1">
      <c r="A16" s="15" t="s">
        <v>344</v>
      </c>
      <c r="B16" s="260">
        <v>13307</v>
      </c>
      <c r="C16" s="260">
        <v>19555</v>
      </c>
      <c r="D16" s="260">
        <v>32862</v>
      </c>
      <c r="E16" s="260">
        <v>1861</v>
      </c>
      <c r="F16" s="260">
        <v>2124</v>
      </c>
      <c r="G16" s="260">
        <v>3985</v>
      </c>
      <c r="H16" s="260">
        <v>1629</v>
      </c>
      <c r="I16" s="260">
        <v>1739</v>
      </c>
      <c r="J16" s="260">
        <v>3368</v>
      </c>
      <c r="K16" s="260">
        <v>16797</v>
      </c>
      <c r="L16" s="260">
        <v>23418</v>
      </c>
      <c r="M16" s="260">
        <v>40215</v>
      </c>
      <c r="N16" s="261">
        <v>0</v>
      </c>
      <c r="O16" s="261">
        <v>3</v>
      </c>
      <c r="P16" s="304" t="s">
        <v>534</v>
      </c>
    </row>
    <row r="17" spans="1:16" ht="21" customHeight="1">
      <c r="A17" s="15" t="s">
        <v>235</v>
      </c>
      <c r="B17" s="260">
        <v>2345</v>
      </c>
      <c r="C17" s="260">
        <v>4028</v>
      </c>
      <c r="D17" s="260">
        <v>6373</v>
      </c>
      <c r="E17" s="260">
        <v>626</v>
      </c>
      <c r="F17" s="260">
        <v>700</v>
      </c>
      <c r="G17" s="260">
        <v>1326</v>
      </c>
      <c r="H17" s="260">
        <v>642</v>
      </c>
      <c r="I17" s="260">
        <v>668</v>
      </c>
      <c r="J17" s="260">
        <v>1310</v>
      </c>
      <c r="K17" s="260">
        <v>3613</v>
      </c>
      <c r="L17" s="260">
        <v>5396</v>
      </c>
      <c r="M17" s="260">
        <v>9009</v>
      </c>
      <c r="N17" s="261">
        <v>0</v>
      </c>
      <c r="O17" s="261">
        <v>3</v>
      </c>
      <c r="P17" s="304" t="s">
        <v>534</v>
      </c>
    </row>
    <row r="18" spans="1:16" ht="21" customHeight="1">
      <c r="A18" s="15" t="s">
        <v>345</v>
      </c>
      <c r="B18" s="260">
        <v>5697</v>
      </c>
      <c r="C18" s="260">
        <v>8969</v>
      </c>
      <c r="D18" s="260">
        <v>14666</v>
      </c>
      <c r="E18" s="260">
        <v>1149</v>
      </c>
      <c r="F18" s="260">
        <v>1250</v>
      </c>
      <c r="G18" s="260">
        <v>2399</v>
      </c>
      <c r="H18" s="260">
        <v>1335</v>
      </c>
      <c r="I18" s="260">
        <v>1323</v>
      </c>
      <c r="J18" s="260">
        <v>2658</v>
      </c>
      <c r="K18" s="260">
        <v>8181</v>
      </c>
      <c r="L18" s="260">
        <v>11542</v>
      </c>
      <c r="M18" s="260">
        <v>19723</v>
      </c>
      <c r="N18" s="261">
        <v>0</v>
      </c>
      <c r="O18" s="261">
        <v>3</v>
      </c>
      <c r="P18" s="262" t="s">
        <v>534</v>
      </c>
    </row>
    <row r="19" spans="1:16" ht="21" customHeight="1">
      <c r="A19" s="64" t="s">
        <v>234</v>
      </c>
      <c r="B19" s="346">
        <v>3944</v>
      </c>
      <c r="C19" s="346">
        <v>5850</v>
      </c>
      <c r="D19" s="346">
        <v>9794</v>
      </c>
      <c r="E19" s="346">
        <v>606</v>
      </c>
      <c r="F19" s="346">
        <v>572</v>
      </c>
      <c r="G19" s="346">
        <v>1178</v>
      </c>
      <c r="H19" s="346">
        <v>565</v>
      </c>
      <c r="I19" s="346">
        <v>655</v>
      </c>
      <c r="J19" s="346">
        <v>1220</v>
      </c>
      <c r="K19" s="346">
        <v>5115</v>
      </c>
      <c r="L19" s="346">
        <v>7077</v>
      </c>
      <c r="M19" s="346">
        <v>12192</v>
      </c>
      <c r="N19" s="347">
        <v>0</v>
      </c>
      <c r="O19" s="347">
        <v>3</v>
      </c>
      <c r="P19" s="348" t="s">
        <v>534</v>
      </c>
    </row>
    <row r="20" spans="1:16" ht="21" customHeight="1">
      <c r="A20" s="63" t="s">
        <v>346</v>
      </c>
      <c r="B20" s="685">
        <v>16090</v>
      </c>
      <c r="C20" s="685">
        <v>22252</v>
      </c>
      <c r="D20" s="685">
        <v>38342</v>
      </c>
      <c r="E20" s="685">
        <v>3534</v>
      </c>
      <c r="F20" s="685">
        <v>4302</v>
      </c>
      <c r="G20" s="685">
        <v>7836</v>
      </c>
      <c r="H20" s="685">
        <v>2598</v>
      </c>
      <c r="I20" s="685">
        <v>2732</v>
      </c>
      <c r="J20" s="685">
        <v>5330</v>
      </c>
      <c r="K20" s="685">
        <v>22222</v>
      </c>
      <c r="L20" s="685">
        <v>29286</v>
      </c>
      <c r="M20" s="685">
        <v>51508</v>
      </c>
      <c r="N20" s="686">
        <v>0</v>
      </c>
      <c r="O20" s="686">
        <v>5</v>
      </c>
      <c r="P20" s="687" t="s">
        <v>539</v>
      </c>
    </row>
    <row r="21" spans="1:16" ht="21" customHeight="1">
      <c r="A21" s="15" t="s">
        <v>209</v>
      </c>
      <c r="B21" s="260">
        <v>2442</v>
      </c>
      <c r="C21" s="260">
        <v>3663</v>
      </c>
      <c r="D21" s="260">
        <v>6105</v>
      </c>
      <c r="E21" s="260">
        <v>816</v>
      </c>
      <c r="F21" s="260">
        <v>866</v>
      </c>
      <c r="G21" s="260">
        <v>1682</v>
      </c>
      <c r="H21" s="260">
        <v>434</v>
      </c>
      <c r="I21" s="260">
        <v>516</v>
      </c>
      <c r="J21" s="260">
        <v>950</v>
      </c>
      <c r="K21" s="260">
        <v>3692</v>
      </c>
      <c r="L21" s="260">
        <v>5045</v>
      </c>
      <c r="M21" s="260">
        <v>8737</v>
      </c>
      <c r="N21" s="261">
        <v>0</v>
      </c>
      <c r="O21" s="261">
        <v>5</v>
      </c>
      <c r="P21" s="262" t="s">
        <v>539</v>
      </c>
    </row>
    <row r="22" spans="1:16" ht="21" customHeight="1">
      <c r="A22" s="15" t="s">
        <v>211</v>
      </c>
      <c r="B22" s="260">
        <v>4189</v>
      </c>
      <c r="C22" s="260">
        <v>6194</v>
      </c>
      <c r="D22" s="260">
        <v>10383</v>
      </c>
      <c r="E22" s="260">
        <v>1102</v>
      </c>
      <c r="F22" s="260">
        <v>1257</v>
      </c>
      <c r="G22" s="260">
        <v>2359</v>
      </c>
      <c r="H22" s="260">
        <v>653</v>
      </c>
      <c r="I22" s="260">
        <v>730</v>
      </c>
      <c r="J22" s="260">
        <v>1383</v>
      </c>
      <c r="K22" s="260">
        <v>5944</v>
      </c>
      <c r="L22" s="260">
        <v>8181</v>
      </c>
      <c r="M22" s="260">
        <v>14125</v>
      </c>
      <c r="N22" s="261">
        <v>0</v>
      </c>
      <c r="O22" s="261">
        <v>5</v>
      </c>
      <c r="P22" s="262" t="s">
        <v>539</v>
      </c>
    </row>
    <row r="23" spans="1:16" ht="21" customHeight="1">
      <c r="A23" s="15" t="s">
        <v>261</v>
      </c>
      <c r="B23" s="260">
        <v>2726</v>
      </c>
      <c r="C23" s="260">
        <v>4695</v>
      </c>
      <c r="D23" s="260">
        <v>7421</v>
      </c>
      <c r="E23" s="260">
        <v>957</v>
      </c>
      <c r="F23" s="260">
        <v>1165</v>
      </c>
      <c r="G23" s="260">
        <v>2122</v>
      </c>
      <c r="H23" s="260">
        <v>526</v>
      </c>
      <c r="I23" s="260">
        <v>596</v>
      </c>
      <c r="J23" s="260">
        <v>1122</v>
      </c>
      <c r="K23" s="260">
        <v>4209</v>
      </c>
      <c r="L23" s="260">
        <v>6456</v>
      </c>
      <c r="M23" s="260">
        <v>10665</v>
      </c>
      <c r="N23" s="261">
        <v>0</v>
      </c>
      <c r="O23" s="261">
        <v>5</v>
      </c>
      <c r="P23" s="262" t="s">
        <v>539</v>
      </c>
    </row>
    <row r="24" spans="1:16" ht="21" customHeight="1">
      <c r="A24" s="15" t="s">
        <v>475</v>
      </c>
      <c r="B24" s="260">
        <v>2000</v>
      </c>
      <c r="C24" s="260">
        <v>4044</v>
      </c>
      <c r="D24" s="260">
        <v>6044</v>
      </c>
      <c r="E24" s="260">
        <v>320</v>
      </c>
      <c r="F24" s="260">
        <v>756</v>
      </c>
      <c r="G24" s="260">
        <v>1076</v>
      </c>
      <c r="H24" s="260">
        <v>659</v>
      </c>
      <c r="I24" s="260">
        <v>796</v>
      </c>
      <c r="J24" s="260">
        <v>1455</v>
      </c>
      <c r="K24" s="260">
        <v>2979</v>
      </c>
      <c r="L24" s="260">
        <v>5596</v>
      </c>
      <c r="M24" s="260">
        <v>8575</v>
      </c>
      <c r="N24" s="261">
        <v>0</v>
      </c>
      <c r="O24" s="261">
        <v>5</v>
      </c>
      <c r="P24" s="262" t="s">
        <v>539</v>
      </c>
    </row>
    <row r="25" spans="1:16" ht="21" customHeight="1">
      <c r="A25" s="64" t="s">
        <v>212</v>
      </c>
      <c r="B25" s="346">
        <v>16843</v>
      </c>
      <c r="C25" s="346">
        <v>24476</v>
      </c>
      <c r="D25" s="346">
        <v>41319</v>
      </c>
      <c r="E25" s="346">
        <v>1607</v>
      </c>
      <c r="F25" s="346">
        <v>1717</v>
      </c>
      <c r="G25" s="346">
        <v>3324</v>
      </c>
      <c r="H25" s="346">
        <v>1283</v>
      </c>
      <c r="I25" s="346">
        <v>1333</v>
      </c>
      <c r="J25" s="346">
        <v>2616</v>
      </c>
      <c r="K25" s="346">
        <v>19733</v>
      </c>
      <c r="L25" s="346">
        <v>27526</v>
      </c>
      <c r="M25" s="346">
        <v>47259</v>
      </c>
      <c r="N25" s="347">
        <v>0</v>
      </c>
      <c r="O25" s="347" t="s">
        <v>405</v>
      </c>
      <c r="P25" s="348" t="s">
        <v>540</v>
      </c>
    </row>
    <row r="26" spans="1:16" ht="21" customHeight="1">
      <c r="A26" s="63" t="s">
        <v>213</v>
      </c>
      <c r="B26" s="685">
        <v>24496</v>
      </c>
      <c r="C26" s="685">
        <v>31629</v>
      </c>
      <c r="D26" s="685">
        <v>56125</v>
      </c>
      <c r="E26" s="685">
        <v>1705</v>
      </c>
      <c r="F26" s="685">
        <v>1897</v>
      </c>
      <c r="G26" s="685">
        <v>3602</v>
      </c>
      <c r="H26" s="685">
        <v>902</v>
      </c>
      <c r="I26" s="685">
        <v>949</v>
      </c>
      <c r="J26" s="685">
        <v>1851</v>
      </c>
      <c r="K26" s="685">
        <v>27103</v>
      </c>
      <c r="L26" s="685">
        <v>34475</v>
      </c>
      <c r="M26" s="685">
        <v>61578</v>
      </c>
      <c r="N26" s="686">
        <v>0</v>
      </c>
      <c r="O26" s="686">
        <v>2</v>
      </c>
      <c r="P26" s="687" t="s">
        <v>539</v>
      </c>
    </row>
    <row r="27" spans="1:16" ht="21" customHeight="1">
      <c r="A27" s="15" t="s">
        <v>214</v>
      </c>
      <c r="B27" s="260">
        <v>11097</v>
      </c>
      <c r="C27" s="260">
        <v>17847</v>
      </c>
      <c r="D27" s="260">
        <v>28944</v>
      </c>
      <c r="E27" s="260">
        <v>1183</v>
      </c>
      <c r="F27" s="260">
        <v>1247</v>
      </c>
      <c r="G27" s="260">
        <v>2430</v>
      </c>
      <c r="H27" s="260">
        <v>1052</v>
      </c>
      <c r="I27" s="260">
        <v>1118</v>
      </c>
      <c r="J27" s="260">
        <v>2170</v>
      </c>
      <c r="K27" s="260">
        <v>13332</v>
      </c>
      <c r="L27" s="260">
        <v>20212</v>
      </c>
      <c r="M27" s="260">
        <v>33544</v>
      </c>
      <c r="N27" s="261">
        <v>0</v>
      </c>
      <c r="O27" s="261" t="s">
        <v>541</v>
      </c>
      <c r="P27" s="304" t="s">
        <v>534</v>
      </c>
    </row>
    <row r="28" spans="1:16" ht="21" customHeight="1">
      <c r="A28" s="15" t="s">
        <v>215</v>
      </c>
      <c r="B28" s="260">
        <v>325</v>
      </c>
      <c r="C28" s="260">
        <v>650</v>
      </c>
      <c r="D28" s="260">
        <v>975</v>
      </c>
      <c r="E28" s="260">
        <v>148</v>
      </c>
      <c r="F28" s="260">
        <v>169</v>
      </c>
      <c r="G28" s="260">
        <v>317</v>
      </c>
      <c r="H28" s="260">
        <v>213</v>
      </c>
      <c r="I28" s="260">
        <v>215</v>
      </c>
      <c r="J28" s="260">
        <v>428</v>
      </c>
      <c r="K28" s="260">
        <v>686</v>
      </c>
      <c r="L28" s="260">
        <v>1034</v>
      </c>
      <c r="M28" s="260">
        <v>1720</v>
      </c>
      <c r="N28" s="261">
        <v>0</v>
      </c>
      <c r="O28" s="261" t="s">
        <v>541</v>
      </c>
      <c r="P28" s="304" t="s">
        <v>534</v>
      </c>
    </row>
    <row r="29" spans="1:16" ht="21" customHeight="1">
      <c r="A29" s="15" t="s">
        <v>216</v>
      </c>
      <c r="B29" s="260">
        <v>20642</v>
      </c>
      <c r="C29" s="260">
        <v>26081</v>
      </c>
      <c r="D29" s="260">
        <v>46723</v>
      </c>
      <c r="E29" s="260">
        <v>2096</v>
      </c>
      <c r="F29" s="260">
        <v>2080</v>
      </c>
      <c r="G29" s="260">
        <v>4176</v>
      </c>
      <c r="H29" s="260">
        <v>1920</v>
      </c>
      <c r="I29" s="260">
        <v>1935</v>
      </c>
      <c r="J29" s="260">
        <v>3855</v>
      </c>
      <c r="K29" s="260">
        <v>24658</v>
      </c>
      <c r="L29" s="260">
        <v>30096</v>
      </c>
      <c r="M29" s="260">
        <v>54754</v>
      </c>
      <c r="N29" s="261">
        <v>0</v>
      </c>
      <c r="O29" s="261" t="s">
        <v>542</v>
      </c>
      <c r="P29" s="304" t="s">
        <v>534</v>
      </c>
    </row>
    <row r="30" spans="1:16" ht="21" customHeight="1">
      <c r="A30" s="64" t="s">
        <v>217</v>
      </c>
      <c r="B30" s="346">
        <v>12146</v>
      </c>
      <c r="C30" s="346">
        <v>19413</v>
      </c>
      <c r="D30" s="346">
        <v>31559</v>
      </c>
      <c r="E30" s="346">
        <v>2366</v>
      </c>
      <c r="F30" s="346">
        <v>2546</v>
      </c>
      <c r="G30" s="346">
        <v>4912</v>
      </c>
      <c r="H30" s="346">
        <v>1433</v>
      </c>
      <c r="I30" s="346">
        <v>1441</v>
      </c>
      <c r="J30" s="346">
        <v>2874</v>
      </c>
      <c r="K30" s="346">
        <v>15945</v>
      </c>
      <c r="L30" s="346">
        <v>23400</v>
      </c>
      <c r="M30" s="346">
        <v>39345</v>
      </c>
      <c r="N30" s="347">
        <v>0</v>
      </c>
      <c r="O30" s="347">
        <v>5</v>
      </c>
      <c r="P30" s="348"/>
    </row>
    <row r="31" spans="1:16" ht="21" customHeight="1">
      <c r="A31" s="63" t="s">
        <v>218</v>
      </c>
      <c r="B31" s="316">
        <v>4510</v>
      </c>
      <c r="C31" s="316">
        <v>7163</v>
      </c>
      <c r="D31" s="316">
        <v>11673</v>
      </c>
      <c r="E31" s="316">
        <v>664</v>
      </c>
      <c r="F31" s="316">
        <v>753</v>
      </c>
      <c r="G31" s="316">
        <v>1417</v>
      </c>
      <c r="H31" s="316">
        <v>612</v>
      </c>
      <c r="I31" s="316">
        <v>705</v>
      </c>
      <c r="J31" s="316">
        <v>1317</v>
      </c>
      <c r="K31" s="316">
        <v>5786</v>
      </c>
      <c r="L31" s="316">
        <v>8621</v>
      </c>
      <c r="M31" s="316">
        <v>14407</v>
      </c>
      <c r="N31" s="317">
        <v>0</v>
      </c>
      <c r="O31" s="317" t="s">
        <v>405</v>
      </c>
      <c r="P31" s="318" t="s">
        <v>543</v>
      </c>
    </row>
    <row r="32" spans="1:16" ht="21" customHeight="1">
      <c r="A32" s="15" t="s">
        <v>347</v>
      </c>
      <c r="B32" s="260">
        <v>3194</v>
      </c>
      <c r="C32" s="260">
        <v>5124</v>
      </c>
      <c r="D32" s="260">
        <v>8318</v>
      </c>
      <c r="E32" s="260">
        <v>469</v>
      </c>
      <c r="F32" s="260">
        <v>496</v>
      </c>
      <c r="G32" s="260">
        <v>965</v>
      </c>
      <c r="H32" s="260">
        <v>333</v>
      </c>
      <c r="I32" s="260">
        <v>317</v>
      </c>
      <c r="J32" s="260">
        <v>650</v>
      </c>
      <c r="K32" s="260">
        <v>3996</v>
      </c>
      <c r="L32" s="260">
        <v>5937</v>
      </c>
      <c r="M32" s="260">
        <v>9933</v>
      </c>
      <c r="N32" s="261">
        <v>0</v>
      </c>
      <c r="O32" s="261" t="s">
        <v>405</v>
      </c>
      <c r="P32" s="304" t="s">
        <v>543</v>
      </c>
    </row>
    <row r="33" spans="1:16" ht="21" customHeight="1">
      <c r="A33" s="15" t="s">
        <v>219</v>
      </c>
      <c r="B33" s="260">
        <v>1823</v>
      </c>
      <c r="C33" s="260">
        <v>3189</v>
      </c>
      <c r="D33" s="260">
        <v>5012</v>
      </c>
      <c r="E33" s="260">
        <v>447</v>
      </c>
      <c r="F33" s="260">
        <v>606</v>
      </c>
      <c r="G33" s="260">
        <v>1053</v>
      </c>
      <c r="H33" s="260">
        <v>977</v>
      </c>
      <c r="I33" s="260">
        <v>933</v>
      </c>
      <c r="J33" s="260">
        <v>1910</v>
      </c>
      <c r="K33" s="260">
        <v>3247</v>
      </c>
      <c r="L33" s="260">
        <v>4728</v>
      </c>
      <c r="M33" s="260">
        <v>7975</v>
      </c>
      <c r="N33" s="261">
        <v>0</v>
      </c>
      <c r="O33" s="261">
        <v>3</v>
      </c>
      <c r="P33" s="304" t="s">
        <v>535</v>
      </c>
    </row>
    <row r="34" spans="1:16" ht="21" customHeight="1">
      <c r="A34" s="15" t="s">
        <v>220</v>
      </c>
      <c r="B34" s="260">
        <v>1542</v>
      </c>
      <c r="C34" s="260">
        <v>2653</v>
      </c>
      <c r="D34" s="260">
        <v>4195</v>
      </c>
      <c r="E34" s="260">
        <v>413</v>
      </c>
      <c r="F34" s="260">
        <v>509</v>
      </c>
      <c r="G34" s="260">
        <v>922</v>
      </c>
      <c r="H34" s="260">
        <v>402</v>
      </c>
      <c r="I34" s="260">
        <v>387</v>
      </c>
      <c r="J34" s="260">
        <v>789</v>
      </c>
      <c r="K34" s="260">
        <v>2357</v>
      </c>
      <c r="L34" s="260">
        <v>3549</v>
      </c>
      <c r="M34" s="260">
        <v>5906</v>
      </c>
      <c r="N34" s="261">
        <v>0</v>
      </c>
      <c r="O34" s="261">
        <v>3</v>
      </c>
      <c r="P34" s="304" t="s">
        <v>535</v>
      </c>
    </row>
    <row r="35" spans="1:16" ht="21" customHeight="1">
      <c r="A35" s="64" t="s">
        <v>348</v>
      </c>
      <c r="B35" s="346">
        <v>6624</v>
      </c>
      <c r="C35" s="346">
        <v>10951</v>
      </c>
      <c r="D35" s="346">
        <v>17575</v>
      </c>
      <c r="E35" s="346">
        <v>1298</v>
      </c>
      <c r="F35" s="346">
        <v>1539</v>
      </c>
      <c r="G35" s="346">
        <v>2837</v>
      </c>
      <c r="H35" s="346">
        <v>924</v>
      </c>
      <c r="I35" s="346">
        <v>1000</v>
      </c>
      <c r="J35" s="346">
        <v>1924</v>
      </c>
      <c r="K35" s="346">
        <v>8846</v>
      </c>
      <c r="L35" s="346">
        <v>13490</v>
      </c>
      <c r="M35" s="346">
        <v>22336</v>
      </c>
      <c r="N35" s="347">
        <v>0</v>
      </c>
      <c r="O35" s="347" t="s">
        <v>541</v>
      </c>
      <c r="P35" s="262" t="s">
        <v>539</v>
      </c>
    </row>
    <row r="36" spans="1:16" ht="21" customHeight="1">
      <c r="A36" s="63" t="s">
        <v>293</v>
      </c>
      <c r="B36" s="260">
        <v>724</v>
      </c>
      <c r="C36" s="260"/>
      <c r="D36" s="260">
        <v>724</v>
      </c>
      <c r="E36" s="260"/>
      <c r="F36" s="260"/>
      <c r="G36" s="260">
        <v>0</v>
      </c>
      <c r="H36" s="260"/>
      <c r="I36" s="260"/>
      <c r="J36" s="260">
        <v>0</v>
      </c>
      <c r="K36" s="260">
        <v>724</v>
      </c>
      <c r="L36" s="260">
        <v>0</v>
      </c>
      <c r="M36" s="316">
        <v>724</v>
      </c>
      <c r="N36" s="317">
        <v>0</v>
      </c>
      <c r="O36" s="317" t="s">
        <v>541</v>
      </c>
      <c r="P36" s="318"/>
    </row>
    <row r="37" spans="1:16" ht="21" customHeight="1">
      <c r="A37" s="15" t="s">
        <v>224</v>
      </c>
      <c r="B37" s="260">
        <v>503</v>
      </c>
      <c r="C37" s="260">
        <v>681</v>
      </c>
      <c r="D37" s="260">
        <v>1184</v>
      </c>
      <c r="E37" s="260">
        <v>38</v>
      </c>
      <c r="F37" s="260">
        <v>18</v>
      </c>
      <c r="G37" s="260">
        <v>56</v>
      </c>
      <c r="H37" s="260">
        <v>14</v>
      </c>
      <c r="I37" s="260">
        <v>20</v>
      </c>
      <c r="J37" s="260">
        <v>34</v>
      </c>
      <c r="K37" s="260">
        <v>555</v>
      </c>
      <c r="L37" s="260">
        <v>719</v>
      </c>
      <c r="M37" s="260">
        <v>1274</v>
      </c>
      <c r="N37" s="261">
        <v>1</v>
      </c>
      <c r="O37" s="261" t="s">
        <v>544</v>
      </c>
      <c r="P37" s="262"/>
    </row>
    <row r="38" spans="1:16" ht="21" customHeight="1">
      <c r="A38" s="15" t="s">
        <v>228</v>
      </c>
      <c r="B38" s="260">
        <v>2661</v>
      </c>
      <c r="C38" s="260">
        <v>4707</v>
      </c>
      <c r="D38" s="260">
        <v>7368</v>
      </c>
      <c r="E38" s="260">
        <v>547</v>
      </c>
      <c r="F38" s="260">
        <v>529</v>
      </c>
      <c r="G38" s="260">
        <v>1076</v>
      </c>
      <c r="H38" s="260">
        <v>491</v>
      </c>
      <c r="I38" s="260">
        <v>484</v>
      </c>
      <c r="J38" s="260">
        <v>975</v>
      </c>
      <c r="K38" s="260">
        <v>3699</v>
      </c>
      <c r="L38" s="260">
        <v>5720</v>
      </c>
      <c r="M38" s="260">
        <v>9419</v>
      </c>
      <c r="N38" s="261">
        <v>0</v>
      </c>
      <c r="O38" s="261">
        <v>5</v>
      </c>
      <c r="P38" s="304" t="s">
        <v>543</v>
      </c>
    </row>
    <row r="39" spans="1:16" ht="21" customHeight="1">
      <c r="A39" s="403" t="s">
        <v>289</v>
      </c>
      <c r="B39" s="260">
        <v>7703</v>
      </c>
      <c r="C39" s="260">
        <v>12120</v>
      </c>
      <c r="D39" s="260">
        <v>19823</v>
      </c>
      <c r="E39" s="260">
        <v>1128</v>
      </c>
      <c r="F39" s="260">
        <v>1208</v>
      </c>
      <c r="G39" s="260">
        <v>2336</v>
      </c>
      <c r="H39" s="260">
        <v>594</v>
      </c>
      <c r="I39" s="260">
        <v>609</v>
      </c>
      <c r="J39" s="260">
        <v>1203</v>
      </c>
      <c r="K39" s="260">
        <v>9425</v>
      </c>
      <c r="L39" s="260">
        <v>13937</v>
      </c>
      <c r="M39" s="260">
        <v>23362</v>
      </c>
      <c r="N39" s="261" t="s">
        <v>545</v>
      </c>
      <c r="O39" s="261" t="s">
        <v>545</v>
      </c>
      <c r="P39" s="304" t="s">
        <v>535</v>
      </c>
    </row>
    <row r="40" spans="1:16" ht="21" customHeight="1">
      <c r="A40" s="15" t="s">
        <v>233</v>
      </c>
      <c r="B40" s="260">
        <v>5455</v>
      </c>
      <c r="C40" s="260">
        <v>7438</v>
      </c>
      <c r="D40" s="260">
        <v>12893</v>
      </c>
      <c r="E40" s="260">
        <v>147</v>
      </c>
      <c r="F40" s="260">
        <v>195</v>
      </c>
      <c r="G40" s="260">
        <v>342</v>
      </c>
      <c r="H40" s="260">
        <v>97</v>
      </c>
      <c r="I40" s="260">
        <v>105</v>
      </c>
      <c r="J40" s="260">
        <v>202</v>
      </c>
      <c r="K40" s="260">
        <v>5699</v>
      </c>
      <c r="L40" s="260">
        <v>7738</v>
      </c>
      <c r="M40" s="260">
        <v>13437</v>
      </c>
      <c r="N40" s="261">
        <v>0</v>
      </c>
      <c r="O40" s="261" t="s">
        <v>541</v>
      </c>
      <c r="P40" s="304" t="s">
        <v>543</v>
      </c>
    </row>
    <row r="41" spans="1:16" ht="21" customHeight="1">
      <c r="A41" s="63" t="s">
        <v>225</v>
      </c>
      <c r="B41" s="316">
        <v>14293</v>
      </c>
      <c r="C41" s="316">
        <v>21685</v>
      </c>
      <c r="D41" s="316">
        <v>35978</v>
      </c>
      <c r="E41" s="316">
        <v>2160</v>
      </c>
      <c r="F41" s="316">
        <v>2525</v>
      </c>
      <c r="G41" s="316">
        <v>4685</v>
      </c>
      <c r="H41" s="316">
        <v>1065</v>
      </c>
      <c r="I41" s="316">
        <v>1076</v>
      </c>
      <c r="J41" s="316">
        <v>2141</v>
      </c>
      <c r="K41" s="316">
        <v>17518</v>
      </c>
      <c r="L41" s="316">
        <v>25286</v>
      </c>
      <c r="M41" s="316">
        <v>42804</v>
      </c>
      <c r="N41" s="317">
        <v>0</v>
      </c>
      <c r="O41" s="317">
        <v>3</v>
      </c>
      <c r="P41" s="687" t="s">
        <v>539</v>
      </c>
    </row>
    <row r="42" spans="1:16" ht="21" customHeight="1">
      <c r="A42" s="15" t="s">
        <v>226</v>
      </c>
      <c r="B42" s="260">
        <v>3705</v>
      </c>
      <c r="C42" s="260">
        <v>5449</v>
      </c>
      <c r="D42" s="260">
        <v>9154</v>
      </c>
      <c r="E42" s="260">
        <v>695</v>
      </c>
      <c r="F42" s="260">
        <v>808</v>
      </c>
      <c r="G42" s="260">
        <v>1503</v>
      </c>
      <c r="H42" s="260">
        <v>316</v>
      </c>
      <c r="I42" s="260">
        <v>326</v>
      </c>
      <c r="J42" s="260">
        <v>642</v>
      </c>
      <c r="K42" s="260">
        <v>4716</v>
      </c>
      <c r="L42" s="260">
        <v>6583</v>
      </c>
      <c r="M42" s="260">
        <v>11299</v>
      </c>
      <c r="N42" s="261">
        <v>0</v>
      </c>
      <c r="O42" s="261" t="s">
        <v>541</v>
      </c>
      <c r="P42" s="304" t="s">
        <v>546</v>
      </c>
    </row>
    <row r="43" spans="1:16" ht="21" customHeight="1">
      <c r="A43" s="15" t="s">
        <v>229</v>
      </c>
      <c r="B43" s="260">
        <v>1545</v>
      </c>
      <c r="C43" s="260">
        <v>2311</v>
      </c>
      <c r="D43" s="260">
        <v>3856</v>
      </c>
      <c r="E43" s="260">
        <v>354</v>
      </c>
      <c r="F43" s="260">
        <v>368</v>
      </c>
      <c r="G43" s="260">
        <v>722</v>
      </c>
      <c r="H43" s="260">
        <v>369</v>
      </c>
      <c r="I43" s="260">
        <v>339</v>
      </c>
      <c r="J43" s="260">
        <v>708</v>
      </c>
      <c r="K43" s="260">
        <v>2268</v>
      </c>
      <c r="L43" s="260">
        <v>3018</v>
      </c>
      <c r="M43" s="260">
        <v>5286</v>
      </c>
      <c r="N43" s="261">
        <v>0</v>
      </c>
      <c r="O43" s="261" t="s">
        <v>547</v>
      </c>
      <c r="P43" s="304" t="s">
        <v>543</v>
      </c>
    </row>
    <row r="44" spans="1:16" ht="21" customHeight="1">
      <c r="A44" s="15" t="s">
        <v>227</v>
      </c>
      <c r="B44" s="260">
        <v>21173</v>
      </c>
      <c r="C44" s="260">
        <v>26990</v>
      </c>
      <c r="D44" s="260">
        <v>48163</v>
      </c>
      <c r="E44" s="260">
        <v>1341</v>
      </c>
      <c r="F44" s="260">
        <v>1413</v>
      </c>
      <c r="G44" s="260">
        <v>2754</v>
      </c>
      <c r="H44" s="260">
        <v>1362</v>
      </c>
      <c r="I44" s="260">
        <v>1461</v>
      </c>
      <c r="J44" s="260">
        <v>2823</v>
      </c>
      <c r="K44" s="260">
        <v>23876</v>
      </c>
      <c r="L44" s="260">
        <v>29864</v>
      </c>
      <c r="M44" s="260">
        <v>53740</v>
      </c>
      <c r="N44" s="261">
        <v>0</v>
      </c>
      <c r="O44" s="261">
        <v>5</v>
      </c>
      <c r="P44" s="304" t="s">
        <v>534</v>
      </c>
    </row>
    <row r="45" spans="1:16" ht="21" customHeight="1" thickBot="1">
      <c r="A45" s="15" t="s">
        <v>230</v>
      </c>
      <c r="B45" s="260">
        <v>23420</v>
      </c>
      <c r="C45" s="260">
        <v>31299</v>
      </c>
      <c r="D45" s="260">
        <v>54719</v>
      </c>
      <c r="E45" s="260">
        <v>1674</v>
      </c>
      <c r="F45" s="260">
        <v>1663</v>
      </c>
      <c r="G45" s="260">
        <v>3337</v>
      </c>
      <c r="H45" s="260">
        <v>1000</v>
      </c>
      <c r="I45" s="260">
        <v>1048</v>
      </c>
      <c r="J45" s="260">
        <v>2048</v>
      </c>
      <c r="K45" s="260">
        <v>26094</v>
      </c>
      <c r="L45" s="260">
        <v>34010</v>
      </c>
      <c r="M45" s="260">
        <v>60104</v>
      </c>
      <c r="N45" s="261">
        <v>0</v>
      </c>
      <c r="O45" s="261">
        <v>5</v>
      </c>
      <c r="P45" s="304" t="s">
        <v>534</v>
      </c>
    </row>
    <row r="46" spans="1:16" ht="21" customHeight="1" thickBot="1">
      <c r="A46" s="18" t="s">
        <v>158</v>
      </c>
      <c r="B46" s="47">
        <f>SUM(B5:B45)</f>
        <v>300705</v>
      </c>
      <c r="C46" s="47">
        <f t="shared" ref="C46:M46" si="0">SUM(C5:C45)</f>
        <v>439540</v>
      </c>
      <c r="D46" s="47">
        <f t="shared" si="0"/>
        <v>903442</v>
      </c>
      <c r="E46" s="47">
        <f t="shared" si="0"/>
        <v>43604</v>
      </c>
      <c r="F46" s="47">
        <f t="shared" si="0"/>
        <v>47538</v>
      </c>
      <c r="G46" s="47">
        <f t="shared" si="0"/>
        <v>104874</v>
      </c>
      <c r="H46" s="47">
        <f t="shared" si="0"/>
        <v>33520</v>
      </c>
      <c r="I46" s="47">
        <f t="shared" si="0"/>
        <v>34439</v>
      </c>
      <c r="J46" s="47">
        <f t="shared" si="0"/>
        <v>74012</v>
      </c>
      <c r="K46" s="47">
        <f t="shared" si="0"/>
        <v>377829</v>
      </c>
      <c r="L46" s="47">
        <f t="shared" si="0"/>
        <v>521517</v>
      </c>
      <c r="M46" s="47">
        <f t="shared" si="0"/>
        <v>1082328</v>
      </c>
      <c r="N46" s="221"/>
      <c r="O46" s="221"/>
      <c r="P46" s="222"/>
    </row>
    <row r="47" spans="1:16" ht="21" customHeight="1">
      <c r="A47" s="482" t="s">
        <v>231</v>
      </c>
      <c r="B47" s="488">
        <v>0</v>
      </c>
      <c r="C47" s="488">
        <v>0</v>
      </c>
      <c r="D47" s="488">
        <v>0</v>
      </c>
      <c r="E47" s="488">
        <v>0</v>
      </c>
      <c r="F47" s="488">
        <v>0</v>
      </c>
      <c r="G47" s="488">
        <v>0</v>
      </c>
      <c r="H47" s="488">
        <v>0</v>
      </c>
      <c r="I47" s="488">
        <v>0</v>
      </c>
      <c r="J47" s="488">
        <v>0</v>
      </c>
      <c r="K47" s="488">
        <v>0</v>
      </c>
      <c r="L47" s="488">
        <v>0</v>
      </c>
      <c r="M47" s="488">
        <v>0</v>
      </c>
      <c r="N47" s="489" t="s">
        <v>265</v>
      </c>
      <c r="O47" s="489" t="s">
        <v>265</v>
      </c>
      <c r="P47" s="490" t="s">
        <v>471</v>
      </c>
    </row>
    <row r="48" spans="1:16" ht="21" customHeight="1">
      <c r="A48" s="15" t="s">
        <v>232</v>
      </c>
      <c r="B48" s="425">
        <v>338</v>
      </c>
      <c r="C48" s="425">
        <v>274</v>
      </c>
      <c r="D48" s="425">
        <v>612</v>
      </c>
      <c r="E48" s="425"/>
      <c r="F48" s="425"/>
      <c r="G48" s="425">
        <v>0</v>
      </c>
      <c r="H48" s="425"/>
      <c r="I48" s="425"/>
      <c r="J48" s="425">
        <v>0</v>
      </c>
      <c r="K48" s="425">
        <v>338</v>
      </c>
      <c r="L48" s="425">
        <v>274</v>
      </c>
      <c r="M48" s="425">
        <v>612</v>
      </c>
      <c r="N48" s="426" t="s">
        <v>265</v>
      </c>
      <c r="O48" s="426" t="s">
        <v>265</v>
      </c>
      <c r="P48" s="427"/>
    </row>
    <row r="49" spans="1:16" ht="21" customHeight="1" thickBot="1">
      <c r="A49" s="65" t="s">
        <v>184</v>
      </c>
      <c r="B49" s="688">
        <v>58707</v>
      </c>
      <c r="C49" s="688">
        <v>71763</v>
      </c>
      <c r="D49" s="688">
        <v>130470</v>
      </c>
      <c r="E49" s="688">
        <v>1376</v>
      </c>
      <c r="F49" s="688">
        <v>1665</v>
      </c>
      <c r="G49" s="688">
        <v>3041</v>
      </c>
      <c r="H49" s="688">
        <v>528</v>
      </c>
      <c r="I49" s="688">
        <v>643</v>
      </c>
      <c r="J49" s="688">
        <v>1171</v>
      </c>
      <c r="K49" s="688">
        <v>60611</v>
      </c>
      <c r="L49" s="688">
        <v>74701</v>
      </c>
      <c r="M49" s="688">
        <v>134682</v>
      </c>
      <c r="N49" s="689">
        <v>0</v>
      </c>
      <c r="O49" s="689">
        <v>5</v>
      </c>
      <c r="P49" s="690" t="s">
        <v>457</v>
      </c>
    </row>
    <row r="50" spans="1:16" ht="21" customHeight="1" thickBot="1">
      <c r="A50" s="19" t="s">
        <v>158</v>
      </c>
      <c r="B50" s="49">
        <f>SUM(B47:B49)</f>
        <v>59045</v>
      </c>
      <c r="C50" s="49">
        <f t="shared" ref="C50:M50" si="1">SUM(C47:C49)</f>
        <v>72037</v>
      </c>
      <c r="D50" s="49">
        <f t="shared" si="1"/>
        <v>131082</v>
      </c>
      <c r="E50" s="49">
        <f t="shared" si="1"/>
        <v>1376</v>
      </c>
      <c r="F50" s="49">
        <f t="shared" si="1"/>
        <v>1665</v>
      </c>
      <c r="G50" s="49">
        <f t="shared" si="1"/>
        <v>3041</v>
      </c>
      <c r="H50" s="49">
        <f t="shared" si="1"/>
        <v>528</v>
      </c>
      <c r="I50" s="49">
        <f t="shared" si="1"/>
        <v>643</v>
      </c>
      <c r="J50" s="49">
        <f t="shared" si="1"/>
        <v>1171</v>
      </c>
      <c r="K50" s="47">
        <f t="shared" si="1"/>
        <v>60949</v>
      </c>
      <c r="L50" s="49">
        <f t="shared" si="1"/>
        <v>74975</v>
      </c>
      <c r="M50" s="49">
        <f t="shared" si="1"/>
        <v>135294</v>
      </c>
      <c r="N50" s="120"/>
      <c r="O50" s="120"/>
      <c r="P50" s="116"/>
    </row>
    <row r="51" spans="1:16" ht="21" customHeight="1" thickBot="1">
      <c r="A51" s="19" t="s">
        <v>11</v>
      </c>
      <c r="B51" s="49">
        <f>B46+B50</f>
        <v>359750</v>
      </c>
      <c r="C51" s="49">
        <f t="shared" ref="C51:M51" si="2">C46+C50</f>
        <v>511577</v>
      </c>
      <c r="D51" s="49">
        <f t="shared" si="2"/>
        <v>1034524</v>
      </c>
      <c r="E51" s="49">
        <f t="shared" si="2"/>
        <v>44980</v>
      </c>
      <c r="F51" s="49">
        <f t="shared" si="2"/>
        <v>49203</v>
      </c>
      <c r="G51" s="49">
        <f t="shared" si="2"/>
        <v>107915</v>
      </c>
      <c r="H51" s="49">
        <f t="shared" si="2"/>
        <v>34048</v>
      </c>
      <c r="I51" s="49">
        <f t="shared" si="2"/>
        <v>35082</v>
      </c>
      <c r="J51" s="49">
        <f t="shared" si="2"/>
        <v>75183</v>
      </c>
      <c r="K51" s="49">
        <f t="shared" si="2"/>
        <v>438778</v>
      </c>
      <c r="L51" s="49">
        <f t="shared" si="2"/>
        <v>596492</v>
      </c>
      <c r="M51" s="49">
        <f t="shared" si="2"/>
        <v>1217622</v>
      </c>
      <c r="N51" s="120"/>
      <c r="O51" s="120"/>
      <c r="P51" s="116"/>
    </row>
  </sheetData>
  <mergeCells count="6">
    <mergeCell ref="A2:A4"/>
    <mergeCell ref="B2:J2"/>
    <mergeCell ref="B3:D3"/>
    <mergeCell ref="E3:G3"/>
    <mergeCell ref="H3:J3"/>
    <mergeCell ref="K3:M3"/>
  </mergeCells>
  <phoneticPr fontId="2"/>
  <pageMargins left="1.1811023622047245" right="1.1811023622047245" top="0.98425196850393704" bottom="0.78740157480314965" header="0.51181102362204722" footer="0.51181102362204722"/>
  <pageSetup paperSize="9" scale="69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10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zoomScale="80" zoomScaleNormal="80" zoomScaleSheetLayoutView="80" workbookViewId="0">
      <selection activeCell="A2" sqref="A2:A4"/>
    </sheetView>
  </sheetViews>
  <sheetFormatPr defaultRowHeight="13.5"/>
  <cols>
    <col min="1" max="1" width="10.875" style="56" customWidth="1"/>
    <col min="2" max="17" width="10.5" style="41" customWidth="1"/>
    <col min="18" max="18" width="12.875" style="41" customWidth="1"/>
    <col min="19" max="19" width="50.25" style="41" customWidth="1"/>
    <col min="20" max="16384" width="9" style="41"/>
  </cols>
  <sheetData>
    <row r="1" spans="1:220" ht="14.25">
      <c r="A1" s="765" t="s">
        <v>151</v>
      </c>
      <c r="S1" s="41" t="str">
        <f>貸出サービス概況!AA1</f>
        <v>平成30年度</v>
      </c>
    </row>
    <row r="2" spans="1:220" ht="14.1" customHeight="1">
      <c r="A2" s="846" t="s">
        <v>0</v>
      </c>
      <c r="B2" s="864" t="s">
        <v>304</v>
      </c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57"/>
      <c r="N2" s="58"/>
      <c r="O2" s="57"/>
      <c r="P2" s="58"/>
      <c r="Q2" s="58" t="s">
        <v>305</v>
      </c>
      <c r="R2" s="58"/>
      <c r="S2" s="1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847"/>
      <c r="B3" s="75" t="s">
        <v>295</v>
      </c>
      <c r="C3" s="14" t="s">
        <v>57</v>
      </c>
      <c r="D3" s="183" t="s">
        <v>58</v>
      </c>
      <c r="E3" s="63" t="s">
        <v>59</v>
      </c>
      <c r="F3" s="63" t="s">
        <v>60</v>
      </c>
      <c r="G3" s="183" t="s">
        <v>61</v>
      </c>
      <c r="H3" s="12" t="s">
        <v>62</v>
      </c>
      <c r="I3" s="183" t="s">
        <v>193</v>
      </c>
      <c r="J3" s="63" t="s">
        <v>298</v>
      </c>
      <c r="K3" s="63" t="s">
        <v>297</v>
      </c>
      <c r="L3" s="63" t="s">
        <v>63</v>
      </c>
      <c r="M3" s="14" t="s">
        <v>64</v>
      </c>
      <c r="N3" s="14" t="s">
        <v>65</v>
      </c>
      <c r="O3" s="181" t="s">
        <v>294</v>
      </c>
      <c r="P3" s="76" t="s">
        <v>66</v>
      </c>
      <c r="Q3" s="63" t="s">
        <v>296</v>
      </c>
      <c r="R3" s="184" t="s">
        <v>40</v>
      </c>
      <c r="S3" s="12" t="s">
        <v>20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869"/>
      <c r="B4" s="194">
        <v>0</v>
      </c>
      <c r="C4" s="188">
        <v>1</v>
      </c>
      <c r="D4" s="195">
        <v>2</v>
      </c>
      <c r="E4" s="188">
        <v>3</v>
      </c>
      <c r="F4" s="188">
        <v>4</v>
      </c>
      <c r="G4" s="195">
        <v>5</v>
      </c>
      <c r="H4" s="188">
        <v>6</v>
      </c>
      <c r="I4" s="195">
        <v>7</v>
      </c>
      <c r="J4" s="188">
        <v>8</v>
      </c>
      <c r="K4" s="188">
        <v>9</v>
      </c>
      <c r="L4" s="128"/>
      <c r="M4" s="128"/>
      <c r="N4" s="128"/>
      <c r="O4" s="197"/>
      <c r="P4" s="197"/>
      <c r="Q4" s="197"/>
      <c r="R4" s="197"/>
      <c r="S4" s="128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4" customHeight="1">
      <c r="A5" s="63" t="s">
        <v>277</v>
      </c>
      <c r="B5" s="319">
        <v>4214</v>
      </c>
      <c r="C5" s="319">
        <v>10817</v>
      </c>
      <c r="D5" s="319">
        <v>30092</v>
      </c>
      <c r="E5" s="319">
        <v>21437</v>
      </c>
      <c r="F5" s="319">
        <v>15440</v>
      </c>
      <c r="G5" s="319">
        <v>34337</v>
      </c>
      <c r="H5" s="319">
        <v>8752</v>
      </c>
      <c r="I5" s="319">
        <v>20632</v>
      </c>
      <c r="J5" s="319">
        <v>3279</v>
      </c>
      <c r="K5" s="319">
        <v>101773</v>
      </c>
      <c r="L5" s="319">
        <v>1252</v>
      </c>
      <c r="M5" s="319">
        <v>19505</v>
      </c>
      <c r="N5" s="319">
        <v>84</v>
      </c>
      <c r="O5" s="319">
        <v>482</v>
      </c>
      <c r="P5" s="319">
        <v>22927</v>
      </c>
      <c r="Q5" s="319">
        <v>31596</v>
      </c>
      <c r="R5" s="319">
        <v>326619</v>
      </c>
      <c r="S5" s="320"/>
    </row>
    <row r="6" spans="1:220" ht="24" customHeight="1">
      <c r="A6" s="15" t="s">
        <v>269</v>
      </c>
      <c r="B6" s="263">
        <v>421</v>
      </c>
      <c r="C6" s="263">
        <v>500</v>
      </c>
      <c r="D6" s="263">
        <v>1812</v>
      </c>
      <c r="E6" s="263">
        <v>3946</v>
      </c>
      <c r="F6" s="263">
        <v>1093</v>
      </c>
      <c r="G6" s="263">
        <v>5406</v>
      </c>
      <c r="H6" s="263">
        <v>367</v>
      </c>
      <c r="I6" s="263">
        <v>1850</v>
      </c>
      <c r="J6" s="263">
        <v>132</v>
      </c>
      <c r="K6" s="263">
        <v>1522</v>
      </c>
      <c r="L6" s="263">
        <v>229</v>
      </c>
      <c r="M6" s="263">
        <v>171759</v>
      </c>
      <c r="N6" s="263">
        <v>2755</v>
      </c>
      <c r="O6" s="263">
        <v>740</v>
      </c>
      <c r="P6" s="263">
        <v>2083</v>
      </c>
      <c r="Q6" s="263">
        <v>4584</v>
      </c>
      <c r="R6" s="263">
        <v>199199</v>
      </c>
      <c r="S6" s="264"/>
    </row>
    <row r="7" spans="1:220" ht="24" customHeight="1">
      <c r="A7" s="15" t="s">
        <v>271</v>
      </c>
      <c r="B7" s="263">
        <v>6774</v>
      </c>
      <c r="C7" s="263">
        <v>19045</v>
      </c>
      <c r="D7" s="263">
        <v>62460</v>
      </c>
      <c r="E7" s="263">
        <v>37786</v>
      </c>
      <c r="F7" s="263">
        <v>35622</v>
      </c>
      <c r="G7" s="263">
        <v>100330</v>
      </c>
      <c r="H7" s="263">
        <v>20174</v>
      </c>
      <c r="I7" s="263">
        <v>35679</v>
      </c>
      <c r="J7" s="263">
        <v>5854</v>
      </c>
      <c r="K7" s="263">
        <v>272547</v>
      </c>
      <c r="L7" s="263">
        <v>2295</v>
      </c>
      <c r="M7" s="263">
        <v>532433</v>
      </c>
      <c r="N7" s="263">
        <v>10143</v>
      </c>
      <c r="O7" s="263">
        <v>124</v>
      </c>
      <c r="P7" s="263">
        <v>82316</v>
      </c>
      <c r="Q7" s="263">
        <v>115413</v>
      </c>
      <c r="R7" s="263">
        <v>1338995</v>
      </c>
      <c r="S7" s="264"/>
    </row>
    <row r="8" spans="1:220" ht="24" customHeight="1">
      <c r="A8" s="15" t="s">
        <v>349</v>
      </c>
      <c r="B8" s="263">
        <v>15659</v>
      </c>
      <c r="C8" s="263">
        <v>47343</v>
      </c>
      <c r="D8" s="263">
        <v>63969</v>
      </c>
      <c r="E8" s="263">
        <v>75791</v>
      </c>
      <c r="F8" s="263">
        <v>56853</v>
      </c>
      <c r="G8" s="263">
        <v>120605</v>
      </c>
      <c r="H8" s="263">
        <v>32418</v>
      </c>
      <c r="I8" s="263">
        <v>71624</v>
      </c>
      <c r="J8" s="263">
        <v>16766</v>
      </c>
      <c r="K8" s="263">
        <v>327842</v>
      </c>
      <c r="L8" s="263">
        <v>7212</v>
      </c>
      <c r="M8" s="263">
        <v>283104</v>
      </c>
      <c r="N8" s="263">
        <v>5280</v>
      </c>
      <c r="O8" s="263">
        <v>688</v>
      </c>
      <c r="P8" s="263">
        <v>51558</v>
      </c>
      <c r="Q8" s="263">
        <v>103</v>
      </c>
      <c r="R8" s="263">
        <v>1176815</v>
      </c>
      <c r="S8" s="264"/>
    </row>
    <row r="9" spans="1:220" ht="24" customHeight="1">
      <c r="A9" s="15" t="s">
        <v>350</v>
      </c>
      <c r="B9" s="263">
        <v>394</v>
      </c>
      <c r="C9" s="263">
        <v>1299</v>
      </c>
      <c r="D9" s="263">
        <v>2560</v>
      </c>
      <c r="E9" s="263">
        <v>2605</v>
      </c>
      <c r="F9" s="263">
        <v>2531</v>
      </c>
      <c r="G9" s="263">
        <v>5281</v>
      </c>
      <c r="H9" s="263">
        <v>1161</v>
      </c>
      <c r="I9" s="263">
        <v>3869</v>
      </c>
      <c r="J9" s="263">
        <v>432</v>
      </c>
      <c r="K9" s="263">
        <v>19060</v>
      </c>
      <c r="L9" s="263">
        <v>777</v>
      </c>
      <c r="M9" s="263">
        <v>27736</v>
      </c>
      <c r="N9" s="263">
        <v>810</v>
      </c>
      <c r="O9" s="263">
        <v>1</v>
      </c>
      <c r="P9" s="263">
        <v>4407</v>
      </c>
      <c r="Q9" s="263">
        <v>0</v>
      </c>
      <c r="R9" s="263">
        <v>72923</v>
      </c>
      <c r="S9" s="264"/>
    </row>
    <row r="10" spans="1:220" ht="24" customHeight="1">
      <c r="A10" s="63" t="s">
        <v>143</v>
      </c>
      <c r="B10" s="319">
        <v>1363</v>
      </c>
      <c r="C10" s="319">
        <v>3983</v>
      </c>
      <c r="D10" s="319">
        <v>7293</v>
      </c>
      <c r="E10" s="319">
        <v>7692</v>
      </c>
      <c r="F10" s="319">
        <v>6816</v>
      </c>
      <c r="G10" s="319">
        <v>15388</v>
      </c>
      <c r="H10" s="319">
        <v>2961</v>
      </c>
      <c r="I10" s="319">
        <v>6036</v>
      </c>
      <c r="J10" s="319">
        <v>995</v>
      </c>
      <c r="K10" s="319">
        <v>47889</v>
      </c>
      <c r="L10" s="319">
        <v>1527</v>
      </c>
      <c r="M10" s="319">
        <v>83732</v>
      </c>
      <c r="N10" s="319">
        <v>2672</v>
      </c>
      <c r="O10" s="319">
        <v>24</v>
      </c>
      <c r="P10" s="319">
        <v>14832</v>
      </c>
      <c r="Q10" s="319">
        <v>1</v>
      </c>
      <c r="R10" s="319">
        <v>203204</v>
      </c>
      <c r="S10" s="320"/>
    </row>
    <row r="11" spans="1:220" ht="24" customHeight="1">
      <c r="A11" s="15" t="s">
        <v>144</v>
      </c>
      <c r="B11" s="263">
        <v>675</v>
      </c>
      <c r="C11" s="263">
        <v>2387</v>
      </c>
      <c r="D11" s="263">
        <v>5371</v>
      </c>
      <c r="E11" s="263">
        <v>3603</v>
      </c>
      <c r="F11" s="263">
        <v>3076</v>
      </c>
      <c r="G11" s="263">
        <v>8142</v>
      </c>
      <c r="H11" s="263">
        <v>1838</v>
      </c>
      <c r="I11" s="263">
        <v>3730</v>
      </c>
      <c r="J11" s="263">
        <v>759</v>
      </c>
      <c r="K11" s="263">
        <v>26956</v>
      </c>
      <c r="L11" s="263">
        <v>797</v>
      </c>
      <c r="M11" s="263">
        <v>45050</v>
      </c>
      <c r="N11" s="263">
        <v>1186</v>
      </c>
      <c r="O11" s="263">
        <v>28</v>
      </c>
      <c r="P11" s="263">
        <v>8251</v>
      </c>
      <c r="Q11" s="263">
        <v>0</v>
      </c>
      <c r="R11" s="263">
        <v>111849</v>
      </c>
      <c r="S11" s="264"/>
    </row>
    <row r="12" spans="1:220" ht="24" customHeight="1">
      <c r="A12" s="15" t="s">
        <v>147</v>
      </c>
      <c r="B12" s="263">
        <v>295</v>
      </c>
      <c r="C12" s="263">
        <v>1097</v>
      </c>
      <c r="D12" s="263">
        <v>2348</v>
      </c>
      <c r="E12" s="263">
        <v>1682</v>
      </c>
      <c r="F12" s="263">
        <v>1644</v>
      </c>
      <c r="G12" s="263">
        <v>3338</v>
      </c>
      <c r="H12" s="263">
        <v>1103</v>
      </c>
      <c r="I12" s="263">
        <v>3230</v>
      </c>
      <c r="J12" s="263">
        <v>332</v>
      </c>
      <c r="K12" s="263">
        <v>17227</v>
      </c>
      <c r="L12" s="263">
        <v>520</v>
      </c>
      <c r="M12" s="263">
        <v>20499</v>
      </c>
      <c r="N12" s="263">
        <v>830</v>
      </c>
      <c r="O12" s="263">
        <v>2</v>
      </c>
      <c r="P12" s="263">
        <v>3325</v>
      </c>
      <c r="Q12" s="263">
        <v>22</v>
      </c>
      <c r="R12" s="263">
        <v>57494</v>
      </c>
      <c r="S12" s="264"/>
    </row>
    <row r="13" spans="1:220" ht="24" customHeight="1">
      <c r="A13" s="15" t="s">
        <v>223</v>
      </c>
      <c r="B13" s="474">
        <v>347</v>
      </c>
      <c r="C13" s="474">
        <v>1350</v>
      </c>
      <c r="D13" s="474">
        <v>2471</v>
      </c>
      <c r="E13" s="474">
        <v>2018</v>
      </c>
      <c r="F13" s="474">
        <v>1795</v>
      </c>
      <c r="G13" s="474">
        <v>3592</v>
      </c>
      <c r="H13" s="474">
        <v>826</v>
      </c>
      <c r="I13" s="474">
        <v>1460</v>
      </c>
      <c r="J13" s="474">
        <v>261</v>
      </c>
      <c r="K13" s="474">
        <v>15465</v>
      </c>
      <c r="L13" s="474">
        <v>463</v>
      </c>
      <c r="M13" s="474">
        <v>40762</v>
      </c>
      <c r="N13" s="474">
        <v>691</v>
      </c>
      <c r="O13" s="474">
        <v>1</v>
      </c>
      <c r="P13" s="474">
        <v>4803</v>
      </c>
      <c r="Q13" s="474">
        <v>0</v>
      </c>
      <c r="R13" s="474">
        <v>76305</v>
      </c>
      <c r="S13" s="474"/>
    </row>
    <row r="14" spans="1:220" ht="24" customHeight="1">
      <c r="A14" s="64" t="s">
        <v>145</v>
      </c>
      <c r="B14" s="349">
        <v>2481</v>
      </c>
      <c r="C14" s="349">
        <v>7101</v>
      </c>
      <c r="D14" s="349">
        <v>12964</v>
      </c>
      <c r="E14" s="349">
        <v>11832</v>
      </c>
      <c r="F14" s="349">
        <v>11154</v>
      </c>
      <c r="G14" s="349">
        <v>20434</v>
      </c>
      <c r="H14" s="349">
        <v>5445</v>
      </c>
      <c r="I14" s="349">
        <v>22341</v>
      </c>
      <c r="J14" s="349">
        <v>1596</v>
      </c>
      <c r="K14" s="349">
        <v>68173</v>
      </c>
      <c r="L14" s="349">
        <v>1552</v>
      </c>
      <c r="M14" s="349">
        <v>67526</v>
      </c>
      <c r="N14" s="349">
        <v>2168</v>
      </c>
      <c r="O14" s="349">
        <v>418</v>
      </c>
      <c r="P14" s="349">
        <v>14023</v>
      </c>
      <c r="Q14" s="349">
        <v>18</v>
      </c>
      <c r="R14" s="349">
        <v>249226</v>
      </c>
      <c r="S14" s="350"/>
    </row>
    <row r="15" spans="1:220" ht="24" customHeight="1">
      <c r="A15" s="63" t="s">
        <v>351</v>
      </c>
      <c r="B15" s="319">
        <v>345</v>
      </c>
      <c r="C15" s="319">
        <v>937</v>
      </c>
      <c r="D15" s="319">
        <v>2482</v>
      </c>
      <c r="E15" s="319">
        <v>1607</v>
      </c>
      <c r="F15" s="319">
        <v>1445</v>
      </c>
      <c r="G15" s="319">
        <v>3816</v>
      </c>
      <c r="H15" s="319">
        <v>955</v>
      </c>
      <c r="I15" s="319">
        <v>8015</v>
      </c>
      <c r="J15" s="319">
        <v>186</v>
      </c>
      <c r="K15" s="319">
        <v>10874</v>
      </c>
      <c r="L15" s="319">
        <v>230</v>
      </c>
      <c r="M15" s="319">
        <v>28073</v>
      </c>
      <c r="N15" s="319">
        <v>658</v>
      </c>
      <c r="O15" s="319">
        <v>10</v>
      </c>
      <c r="P15" s="319">
        <v>5102</v>
      </c>
      <c r="Q15" s="319">
        <v>21</v>
      </c>
      <c r="R15" s="319">
        <v>64756</v>
      </c>
      <c r="S15" s="320"/>
    </row>
    <row r="16" spans="1:220" ht="24" customHeight="1">
      <c r="A16" s="15" t="s">
        <v>352</v>
      </c>
      <c r="B16" s="263">
        <v>3443</v>
      </c>
      <c r="C16" s="263">
        <v>6764</v>
      </c>
      <c r="D16" s="263">
        <v>14292</v>
      </c>
      <c r="E16" s="263">
        <v>15379</v>
      </c>
      <c r="F16" s="263">
        <v>12936</v>
      </c>
      <c r="G16" s="263">
        <v>23138</v>
      </c>
      <c r="H16" s="263">
        <v>6312</v>
      </c>
      <c r="I16" s="263">
        <v>19598</v>
      </c>
      <c r="J16" s="263">
        <v>2589</v>
      </c>
      <c r="K16" s="263">
        <v>92797</v>
      </c>
      <c r="L16" s="263">
        <v>3386</v>
      </c>
      <c r="M16" s="263">
        <v>126190</v>
      </c>
      <c r="N16" s="263">
        <v>3047</v>
      </c>
      <c r="O16" s="263">
        <v>708</v>
      </c>
      <c r="P16" s="263">
        <v>10433</v>
      </c>
      <c r="Q16" s="263">
        <v>0</v>
      </c>
      <c r="R16" s="263">
        <v>341012</v>
      </c>
      <c r="S16" s="264"/>
    </row>
    <row r="17" spans="1:19" ht="24" customHeight="1">
      <c r="A17" s="15" t="s">
        <v>235</v>
      </c>
      <c r="B17" s="263">
        <v>768</v>
      </c>
      <c r="C17" s="263">
        <v>1804</v>
      </c>
      <c r="D17" s="263">
        <v>3881</v>
      </c>
      <c r="E17" s="263">
        <v>2957</v>
      </c>
      <c r="F17" s="263">
        <v>2675</v>
      </c>
      <c r="G17" s="263">
        <v>7835</v>
      </c>
      <c r="H17" s="263">
        <v>1785</v>
      </c>
      <c r="I17" s="263">
        <v>9829</v>
      </c>
      <c r="J17" s="263">
        <v>517</v>
      </c>
      <c r="K17" s="263">
        <v>17634</v>
      </c>
      <c r="L17" s="263">
        <v>382</v>
      </c>
      <c r="M17" s="263">
        <v>49297</v>
      </c>
      <c r="N17" s="263">
        <v>1437</v>
      </c>
      <c r="O17" s="263">
        <v>33</v>
      </c>
      <c r="P17" s="263">
        <v>6743</v>
      </c>
      <c r="Q17" s="263">
        <v>0</v>
      </c>
      <c r="R17" s="263">
        <v>107577</v>
      </c>
      <c r="S17" s="264"/>
    </row>
    <row r="18" spans="1:19" ht="24" customHeight="1">
      <c r="A18" s="15" t="s">
        <v>353</v>
      </c>
      <c r="B18" s="263">
        <v>988</v>
      </c>
      <c r="C18" s="263">
        <v>2488</v>
      </c>
      <c r="D18" s="263">
        <v>7751</v>
      </c>
      <c r="E18" s="263">
        <v>5212</v>
      </c>
      <c r="F18" s="263">
        <v>3903</v>
      </c>
      <c r="G18" s="263">
        <v>11555</v>
      </c>
      <c r="H18" s="263">
        <v>2492</v>
      </c>
      <c r="I18" s="263">
        <v>12375</v>
      </c>
      <c r="J18" s="263">
        <v>928</v>
      </c>
      <c r="K18" s="263">
        <v>36315</v>
      </c>
      <c r="L18" s="263">
        <v>380</v>
      </c>
      <c r="M18" s="263">
        <v>67184</v>
      </c>
      <c r="N18" s="263">
        <v>1307</v>
      </c>
      <c r="O18" s="263">
        <v>304</v>
      </c>
      <c r="P18" s="263">
        <v>10034</v>
      </c>
      <c r="Q18" s="263">
        <v>1</v>
      </c>
      <c r="R18" s="263">
        <v>163217</v>
      </c>
      <c r="S18" s="264"/>
    </row>
    <row r="19" spans="1:19" ht="24" customHeight="1">
      <c r="A19" s="64" t="s">
        <v>234</v>
      </c>
      <c r="B19" s="349">
        <v>1328</v>
      </c>
      <c r="C19" s="349">
        <v>2230</v>
      </c>
      <c r="D19" s="349">
        <v>7268</v>
      </c>
      <c r="E19" s="349">
        <v>5200</v>
      </c>
      <c r="F19" s="349">
        <v>3925</v>
      </c>
      <c r="G19" s="349">
        <v>8946</v>
      </c>
      <c r="H19" s="349">
        <v>1802</v>
      </c>
      <c r="I19" s="349">
        <v>6010</v>
      </c>
      <c r="J19" s="349">
        <v>649</v>
      </c>
      <c r="K19" s="349">
        <v>37003</v>
      </c>
      <c r="L19" s="349">
        <v>824</v>
      </c>
      <c r="M19" s="349">
        <v>46214</v>
      </c>
      <c r="N19" s="349">
        <v>1468</v>
      </c>
      <c r="O19" s="349">
        <v>189</v>
      </c>
      <c r="P19" s="349">
        <v>8913</v>
      </c>
      <c r="Q19" s="349">
        <v>0</v>
      </c>
      <c r="R19" s="349">
        <v>131969</v>
      </c>
      <c r="S19" s="350"/>
    </row>
    <row r="20" spans="1:19" ht="24" customHeight="1">
      <c r="A20" s="63" t="s">
        <v>354</v>
      </c>
      <c r="B20" s="378">
        <v>4532</v>
      </c>
      <c r="C20" s="378">
        <v>11703</v>
      </c>
      <c r="D20" s="378">
        <v>29168</v>
      </c>
      <c r="E20" s="378">
        <v>20588</v>
      </c>
      <c r="F20" s="378">
        <v>25965</v>
      </c>
      <c r="G20" s="378">
        <v>34047</v>
      </c>
      <c r="H20" s="378">
        <v>9003</v>
      </c>
      <c r="I20" s="378">
        <v>28799</v>
      </c>
      <c r="J20" s="378">
        <v>5175</v>
      </c>
      <c r="K20" s="378">
        <v>129470</v>
      </c>
      <c r="L20" s="378">
        <v>11</v>
      </c>
      <c r="M20" s="378">
        <v>73577</v>
      </c>
      <c r="N20" s="378">
        <v>3880</v>
      </c>
      <c r="O20" s="378">
        <v>437</v>
      </c>
      <c r="P20" s="378">
        <v>8972</v>
      </c>
      <c r="Q20" s="378">
        <v>20</v>
      </c>
      <c r="R20" s="378">
        <v>385347</v>
      </c>
      <c r="S20" s="379"/>
    </row>
    <row r="21" spans="1:19" ht="24" customHeight="1">
      <c r="A21" s="15" t="s">
        <v>209</v>
      </c>
      <c r="B21" s="263">
        <v>489</v>
      </c>
      <c r="C21" s="263">
        <v>1319</v>
      </c>
      <c r="D21" s="263">
        <v>5769</v>
      </c>
      <c r="E21" s="263">
        <v>2617</v>
      </c>
      <c r="F21" s="263">
        <v>2156</v>
      </c>
      <c r="G21" s="263">
        <v>8118</v>
      </c>
      <c r="H21" s="263">
        <v>1050</v>
      </c>
      <c r="I21" s="263">
        <v>3468</v>
      </c>
      <c r="J21" s="263">
        <v>557</v>
      </c>
      <c r="K21" s="263">
        <v>21275</v>
      </c>
      <c r="L21" s="263">
        <v>7</v>
      </c>
      <c r="M21" s="263">
        <v>36238</v>
      </c>
      <c r="N21" s="263">
        <v>683</v>
      </c>
      <c r="O21" s="263">
        <v>2</v>
      </c>
      <c r="P21" s="263">
        <v>6636</v>
      </c>
      <c r="Q21" s="263">
        <v>0</v>
      </c>
      <c r="R21" s="263">
        <v>90384</v>
      </c>
      <c r="S21" s="264"/>
    </row>
    <row r="22" spans="1:19" ht="24" customHeight="1">
      <c r="A22" s="15" t="s">
        <v>211</v>
      </c>
      <c r="B22" s="263">
        <v>1104</v>
      </c>
      <c r="C22" s="263">
        <v>3714</v>
      </c>
      <c r="D22" s="263">
        <v>10044</v>
      </c>
      <c r="E22" s="263">
        <v>7140</v>
      </c>
      <c r="F22" s="263">
        <v>6038</v>
      </c>
      <c r="G22" s="263">
        <v>16562</v>
      </c>
      <c r="H22" s="263">
        <v>4126</v>
      </c>
      <c r="I22" s="263">
        <v>12334</v>
      </c>
      <c r="J22" s="263">
        <v>1578</v>
      </c>
      <c r="K22" s="263">
        <v>46795</v>
      </c>
      <c r="L22" s="263">
        <v>577</v>
      </c>
      <c r="M22" s="263">
        <v>65792</v>
      </c>
      <c r="N22" s="263">
        <v>1377</v>
      </c>
      <c r="O22" s="263">
        <v>164</v>
      </c>
      <c r="P22" s="263">
        <v>8963</v>
      </c>
      <c r="Q22" s="263">
        <v>0</v>
      </c>
      <c r="R22" s="263">
        <v>186308</v>
      </c>
      <c r="S22" s="264"/>
    </row>
    <row r="23" spans="1:19" ht="24" customHeight="1">
      <c r="A23" s="15" t="s">
        <v>261</v>
      </c>
      <c r="B23" s="263">
        <v>523</v>
      </c>
      <c r="C23" s="263">
        <v>2089</v>
      </c>
      <c r="D23" s="263">
        <v>5566</v>
      </c>
      <c r="E23" s="263">
        <v>3559</v>
      </c>
      <c r="F23" s="263">
        <v>3559</v>
      </c>
      <c r="G23" s="263">
        <v>6514</v>
      </c>
      <c r="H23" s="263">
        <v>1706</v>
      </c>
      <c r="I23" s="263">
        <v>6550</v>
      </c>
      <c r="J23" s="263">
        <v>435</v>
      </c>
      <c r="K23" s="263">
        <v>17483</v>
      </c>
      <c r="L23" s="263">
        <v>2</v>
      </c>
      <c r="M23" s="263">
        <v>36950</v>
      </c>
      <c r="N23" s="263">
        <v>811</v>
      </c>
      <c r="O23" s="263">
        <v>3</v>
      </c>
      <c r="P23" s="263">
        <v>8445</v>
      </c>
      <c r="Q23" s="263">
        <v>0</v>
      </c>
      <c r="R23" s="263">
        <v>94195</v>
      </c>
      <c r="S23" s="264"/>
    </row>
    <row r="24" spans="1:19" ht="24" customHeight="1">
      <c r="A24" s="15" t="s">
        <v>475</v>
      </c>
      <c r="B24" s="263">
        <v>436</v>
      </c>
      <c r="C24" s="263">
        <v>737</v>
      </c>
      <c r="D24" s="263">
        <v>759</v>
      </c>
      <c r="E24" s="263">
        <v>1926</v>
      </c>
      <c r="F24" s="263">
        <v>2366</v>
      </c>
      <c r="G24" s="263">
        <v>3996</v>
      </c>
      <c r="H24" s="263">
        <v>730</v>
      </c>
      <c r="I24" s="263">
        <v>4489</v>
      </c>
      <c r="J24" s="263">
        <v>101</v>
      </c>
      <c r="K24" s="263">
        <v>564</v>
      </c>
      <c r="L24" s="263">
        <v>99</v>
      </c>
      <c r="M24" s="263">
        <v>44997</v>
      </c>
      <c r="N24" s="263">
        <v>0</v>
      </c>
      <c r="O24" s="263">
        <v>0</v>
      </c>
      <c r="P24" s="263">
        <v>0</v>
      </c>
      <c r="Q24" s="263">
        <v>0</v>
      </c>
      <c r="R24" s="263">
        <v>61200</v>
      </c>
      <c r="S24" s="264"/>
    </row>
    <row r="25" spans="1:19" ht="24" customHeight="1">
      <c r="A25" s="64" t="s">
        <v>212</v>
      </c>
      <c r="B25" s="349">
        <v>1523</v>
      </c>
      <c r="C25" s="349">
        <v>4072</v>
      </c>
      <c r="D25" s="349">
        <v>9926</v>
      </c>
      <c r="E25" s="349">
        <v>8053</v>
      </c>
      <c r="F25" s="349">
        <v>7628</v>
      </c>
      <c r="G25" s="349">
        <v>16779</v>
      </c>
      <c r="H25" s="349">
        <v>4507</v>
      </c>
      <c r="I25" s="349">
        <v>16019</v>
      </c>
      <c r="J25" s="349">
        <v>1358</v>
      </c>
      <c r="K25" s="349">
        <v>59329</v>
      </c>
      <c r="L25" s="349" t="s">
        <v>549</v>
      </c>
      <c r="M25" s="349">
        <v>91645</v>
      </c>
      <c r="N25" s="349">
        <v>2338</v>
      </c>
      <c r="O25" s="349" t="s">
        <v>148</v>
      </c>
      <c r="P25" s="349">
        <v>11722</v>
      </c>
      <c r="Q25" s="349" t="s">
        <v>148</v>
      </c>
      <c r="R25" s="349">
        <v>234899</v>
      </c>
      <c r="S25" s="350" t="s">
        <v>520</v>
      </c>
    </row>
    <row r="26" spans="1:19" ht="24" customHeight="1">
      <c r="A26" s="63" t="s">
        <v>213</v>
      </c>
      <c r="B26" s="378">
        <v>1286</v>
      </c>
      <c r="C26" s="378">
        <v>3886</v>
      </c>
      <c r="D26" s="378">
        <v>10133</v>
      </c>
      <c r="E26" s="378">
        <v>7123</v>
      </c>
      <c r="F26" s="378">
        <v>6797</v>
      </c>
      <c r="G26" s="378">
        <v>10507</v>
      </c>
      <c r="H26" s="378">
        <v>3094</v>
      </c>
      <c r="I26" s="378">
        <v>7799</v>
      </c>
      <c r="J26" s="378">
        <v>1044</v>
      </c>
      <c r="K26" s="378">
        <v>53928</v>
      </c>
      <c r="L26" s="378">
        <v>83</v>
      </c>
      <c r="M26" s="378">
        <v>76696</v>
      </c>
      <c r="N26" s="378">
        <v>1570</v>
      </c>
      <c r="O26" s="378">
        <v>38</v>
      </c>
      <c r="P26" s="378">
        <v>7257</v>
      </c>
      <c r="Q26" s="378">
        <v>0</v>
      </c>
      <c r="R26" s="378">
        <v>191241</v>
      </c>
      <c r="S26" s="418"/>
    </row>
    <row r="27" spans="1:19" ht="24" customHeight="1">
      <c r="A27" s="15" t="s">
        <v>214</v>
      </c>
      <c r="B27" s="263">
        <v>1136</v>
      </c>
      <c r="C27" s="263">
        <v>3788</v>
      </c>
      <c r="D27" s="263">
        <v>7678</v>
      </c>
      <c r="E27" s="263">
        <v>7577</v>
      </c>
      <c r="F27" s="263">
        <v>6835</v>
      </c>
      <c r="G27" s="263">
        <v>12416</v>
      </c>
      <c r="H27" s="263">
        <v>3706</v>
      </c>
      <c r="I27" s="263">
        <v>9327</v>
      </c>
      <c r="J27" s="263">
        <v>1237</v>
      </c>
      <c r="K27" s="263">
        <v>72899</v>
      </c>
      <c r="L27" s="263">
        <v>753</v>
      </c>
      <c r="M27" s="263">
        <v>74041</v>
      </c>
      <c r="N27" s="263">
        <v>2119</v>
      </c>
      <c r="O27" s="263" t="s">
        <v>148</v>
      </c>
      <c r="P27" s="263">
        <v>5738</v>
      </c>
      <c r="Q27" s="263">
        <v>0</v>
      </c>
      <c r="R27" s="263">
        <v>209250</v>
      </c>
      <c r="S27" s="264"/>
    </row>
    <row r="28" spans="1:19" ht="24" customHeight="1">
      <c r="A28" s="15" t="s">
        <v>215</v>
      </c>
      <c r="B28" s="263">
        <v>51</v>
      </c>
      <c r="C28" s="263">
        <v>209</v>
      </c>
      <c r="D28" s="263">
        <v>251</v>
      </c>
      <c r="E28" s="263">
        <v>256</v>
      </c>
      <c r="F28" s="263">
        <v>262</v>
      </c>
      <c r="G28" s="263">
        <v>1009</v>
      </c>
      <c r="H28" s="263">
        <v>160</v>
      </c>
      <c r="I28" s="263">
        <v>467</v>
      </c>
      <c r="J28" s="263">
        <v>45</v>
      </c>
      <c r="K28" s="263">
        <v>2622</v>
      </c>
      <c r="L28" s="263">
        <v>42</v>
      </c>
      <c r="M28" s="263">
        <v>10979</v>
      </c>
      <c r="N28" s="263">
        <v>93</v>
      </c>
      <c r="O28" s="263">
        <v>0</v>
      </c>
      <c r="P28" s="263">
        <v>832</v>
      </c>
      <c r="Q28" s="263">
        <v>38</v>
      </c>
      <c r="R28" s="263">
        <v>17316</v>
      </c>
      <c r="S28" s="264"/>
    </row>
    <row r="29" spans="1:19" ht="24" customHeight="1">
      <c r="A29" s="15" t="s">
        <v>216</v>
      </c>
      <c r="B29" s="263">
        <v>1348</v>
      </c>
      <c r="C29" s="263">
        <v>5427</v>
      </c>
      <c r="D29" s="263">
        <v>13365</v>
      </c>
      <c r="E29" s="263">
        <v>10216</v>
      </c>
      <c r="F29" s="263">
        <v>7757</v>
      </c>
      <c r="G29" s="263">
        <v>16133</v>
      </c>
      <c r="H29" s="263">
        <v>4730</v>
      </c>
      <c r="I29" s="263">
        <v>14267</v>
      </c>
      <c r="J29" s="263">
        <v>1313</v>
      </c>
      <c r="K29" s="263">
        <v>68925</v>
      </c>
      <c r="L29" s="263">
        <v>685</v>
      </c>
      <c r="M29" s="263">
        <v>122442</v>
      </c>
      <c r="N29" s="263">
        <v>2277</v>
      </c>
      <c r="O29" s="263">
        <v>28</v>
      </c>
      <c r="P29" s="263">
        <v>18468</v>
      </c>
      <c r="Q29" s="263">
        <v>0</v>
      </c>
      <c r="R29" s="263">
        <v>287381</v>
      </c>
      <c r="S29" s="264"/>
    </row>
    <row r="30" spans="1:19" ht="24" customHeight="1">
      <c r="A30" s="64" t="s">
        <v>217</v>
      </c>
      <c r="B30" s="349">
        <v>1032</v>
      </c>
      <c r="C30" s="349">
        <v>2674</v>
      </c>
      <c r="D30" s="349">
        <v>9889</v>
      </c>
      <c r="E30" s="349">
        <v>6766</v>
      </c>
      <c r="F30" s="349">
        <v>6256</v>
      </c>
      <c r="G30" s="349">
        <v>13931</v>
      </c>
      <c r="H30" s="349">
        <v>3939</v>
      </c>
      <c r="I30" s="349">
        <v>6208</v>
      </c>
      <c r="J30" s="349">
        <v>1057</v>
      </c>
      <c r="K30" s="349">
        <v>42653</v>
      </c>
      <c r="L30" s="349">
        <v>1980</v>
      </c>
      <c r="M30" s="349">
        <v>96288</v>
      </c>
      <c r="N30" s="349">
        <v>1963</v>
      </c>
      <c r="O30" s="349">
        <v>70</v>
      </c>
      <c r="P30" s="349">
        <v>6778</v>
      </c>
      <c r="Q30" s="349">
        <v>14785</v>
      </c>
      <c r="R30" s="349">
        <v>216269</v>
      </c>
      <c r="S30" s="350"/>
    </row>
    <row r="31" spans="1:19" ht="24" customHeight="1">
      <c r="A31" s="63" t="s">
        <v>218</v>
      </c>
      <c r="B31" s="319">
        <v>723</v>
      </c>
      <c r="C31" s="319">
        <v>1942</v>
      </c>
      <c r="D31" s="319">
        <v>5654</v>
      </c>
      <c r="E31" s="319">
        <v>4351</v>
      </c>
      <c r="F31" s="319">
        <v>4050</v>
      </c>
      <c r="G31" s="319">
        <v>7162</v>
      </c>
      <c r="H31" s="319">
        <v>1944</v>
      </c>
      <c r="I31" s="319">
        <v>5296</v>
      </c>
      <c r="J31" s="319">
        <v>465</v>
      </c>
      <c r="K31" s="319">
        <v>34164</v>
      </c>
      <c r="L31" s="319">
        <v>154</v>
      </c>
      <c r="M31" s="319">
        <v>37267</v>
      </c>
      <c r="N31" s="319">
        <v>1178</v>
      </c>
      <c r="O31" s="319">
        <v>0</v>
      </c>
      <c r="P31" s="319">
        <v>6906</v>
      </c>
      <c r="Q31" s="319">
        <v>5</v>
      </c>
      <c r="R31" s="319">
        <v>111261</v>
      </c>
      <c r="S31" s="320"/>
    </row>
    <row r="32" spans="1:19" ht="24" customHeight="1">
      <c r="A32" s="15" t="s">
        <v>355</v>
      </c>
      <c r="B32" s="263">
        <v>420</v>
      </c>
      <c r="C32" s="263">
        <v>1009</v>
      </c>
      <c r="D32" s="263">
        <v>2820</v>
      </c>
      <c r="E32" s="263">
        <v>2237</v>
      </c>
      <c r="F32" s="263">
        <v>1808</v>
      </c>
      <c r="G32" s="263">
        <v>5461</v>
      </c>
      <c r="H32" s="263">
        <v>1386</v>
      </c>
      <c r="I32" s="263">
        <v>2496</v>
      </c>
      <c r="J32" s="263">
        <v>201</v>
      </c>
      <c r="K32" s="263">
        <v>18229</v>
      </c>
      <c r="L32" s="263">
        <v>110</v>
      </c>
      <c r="M32" s="263">
        <v>25470</v>
      </c>
      <c r="N32" s="263">
        <v>502</v>
      </c>
      <c r="O32" s="263">
        <v>0</v>
      </c>
      <c r="P32" s="263">
        <v>6228</v>
      </c>
      <c r="Q32" s="263">
        <v>129</v>
      </c>
      <c r="R32" s="263">
        <v>68506</v>
      </c>
      <c r="S32" s="264"/>
    </row>
    <row r="33" spans="1:23" ht="24" customHeight="1">
      <c r="A33" s="15" t="s">
        <v>219</v>
      </c>
      <c r="B33" s="263">
        <v>1557</v>
      </c>
      <c r="C33" s="263">
        <v>4291</v>
      </c>
      <c r="D33" s="263">
        <v>11243</v>
      </c>
      <c r="E33" s="263">
        <v>6150</v>
      </c>
      <c r="F33" s="263">
        <v>6602</v>
      </c>
      <c r="G33" s="263">
        <v>18396</v>
      </c>
      <c r="H33" s="263">
        <v>4356</v>
      </c>
      <c r="I33" s="263">
        <v>55034</v>
      </c>
      <c r="J33" s="263">
        <v>1084</v>
      </c>
      <c r="K33" s="263">
        <v>42360</v>
      </c>
      <c r="L33" s="263">
        <v>141</v>
      </c>
      <c r="M33" s="263">
        <v>80560</v>
      </c>
      <c r="N33" s="263">
        <v>1223</v>
      </c>
      <c r="O33" s="263">
        <v>290</v>
      </c>
      <c r="P33" s="263">
        <v>11697</v>
      </c>
      <c r="Q33" s="263">
        <v>83</v>
      </c>
      <c r="R33" s="263">
        <v>245067</v>
      </c>
      <c r="S33" s="264"/>
    </row>
    <row r="34" spans="1:23" ht="24" customHeight="1">
      <c r="A34" s="15" t="s">
        <v>220</v>
      </c>
      <c r="B34" s="263">
        <v>871</v>
      </c>
      <c r="C34" s="263">
        <v>2063</v>
      </c>
      <c r="D34" s="263">
        <v>7364</v>
      </c>
      <c r="E34" s="263">
        <v>4291</v>
      </c>
      <c r="F34" s="263">
        <v>3974</v>
      </c>
      <c r="G34" s="263">
        <v>10403</v>
      </c>
      <c r="H34" s="263">
        <v>2378</v>
      </c>
      <c r="I34" s="263">
        <v>32396</v>
      </c>
      <c r="J34" s="263">
        <v>571</v>
      </c>
      <c r="K34" s="263">
        <v>33087</v>
      </c>
      <c r="L34" s="263">
        <v>55</v>
      </c>
      <c r="M34" s="263">
        <v>48255</v>
      </c>
      <c r="N34" s="263">
        <v>759</v>
      </c>
      <c r="O34" s="263">
        <v>69</v>
      </c>
      <c r="P34" s="263">
        <v>10021</v>
      </c>
      <c r="Q34" s="263">
        <v>0</v>
      </c>
      <c r="R34" s="263">
        <v>156557</v>
      </c>
      <c r="S34" s="264"/>
    </row>
    <row r="35" spans="1:23" ht="24" customHeight="1">
      <c r="A35" s="64" t="s">
        <v>222</v>
      </c>
      <c r="B35" s="349">
        <v>662</v>
      </c>
      <c r="C35" s="349">
        <v>2484</v>
      </c>
      <c r="D35" s="349">
        <v>6060</v>
      </c>
      <c r="E35" s="349">
        <v>5592</v>
      </c>
      <c r="F35" s="349">
        <v>5623</v>
      </c>
      <c r="G35" s="349">
        <v>13444</v>
      </c>
      <c r="H35" s="349">
        <v>3569</v>
      </c>
      <c r="I35" s="349">
        <v>14324</v>
      </c>
      <c r="J35" s="349">
        <v>876</v>
      </c>
      <c r="K35" s="349">
        <v>26742</v>
      </c>
      <c r="L35" s="349">
        <v>95</v>
      </c>
      <c r="M35" s="349">
        <v>78846</v>
      </c>
      <c r="N35" s="349">
        <v>2489</v>
      </c>
      <c r="O35" s="349"/>
      <c r="P35" s="349">
        <v>11264</v>
      </c>
      <c r="Q35" s="349">
        <v>176</v>
      </c>
      <c r="R35" s="349">
        <v>172246</v>
      </c>
      <c r="S35" s="350"/>
    </row>
    <row r="36" spans="1:23" ht="24" customHeight="1">
      <c r="A36" s="63" t="s">
        <v>293</v>
      </c>
      <c r="B36" s="319">
        <v>34</v>
      </c>
      <c r="C36" s="319">
        <v>83</v>
      </c>
      <c r="D36" s="319">
        <v>189</v>
      </c>
      <c r="E36" s="319">
        <v>125</v>
      </c>
      <c r="F36" s="319">
        <v>237</v>
      </c>
      <c r="G36" s="319">
        <v>541</v>
      </c>
      <c r="H36" s="319">
        <v>124</v>
      </c>
      <c r="I36" s="319">
        <v>1397</v>
      </c>
      <c r="J36" s="319">
        <v>30</v>
      </c>
      <c r="K36" s="319">
        <v>1444</v>
      </c>
      <c r="L36" s="319">
        <v>0</v>
      </c>
      <c r="M36" s="319">
        <v>0</v>
      </c>
      <c r="N36" s="319">
        <v>0</v>
      </c>
      <c r="O36" s="319">
        <v>0</v>
      </c>
      <c r="P36" s="319">
        <v>246</v>
      </c>
      <c r="Q36" s="319">
        <v>2971</v>
      </c>
      <c r="R36" s="319">
        <v>7421</v>
      </c>
      <c r="S36" s="320"/>
    </row>
    <row r="37" spans="1:23" ht="24" customHeight="1">
      <c r="A37" s="15" t="s">
        <v>224</v>
      </c>
      <c r="B37" s="263">
        <v>16</v>
      </c>
      <c r="C37" s="263">
        <v>65</v>
      </c>
      <c r="D37" s="263">
        <v>48</v>
      </c>
      <c r="E37" s="263">
        <v>87</v>
      </c>
      <c r="F37" s="263">
        <v>96</v>
      </c>
      <c r="G37" s="263">
        <v>165</v>
      </c>
      <c r="H37" s="263">
        <v>38</v>
      </c>
      <c r="I37" s="263">
        <v>279</v>
      </c>
      <c r="J37" s="263">
        <v>10</v>
      </c>
      <c r="K37" s="263">
        <v>1918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  <c r="R37" s="263">
        <v>2722</v>
      </c>
      <c r="S37" s="264"/>
    </row>
    <row r="38" spans="1:23" ht="24" customHeight="1">
      <c r="A38" s="15" t="s">
        <v>228</v>
      </c>
      <c r="B38" s="263">
        <v>187</v>
      </c>
      <c r="C38" s="263">
        <v>779</v>
      </c>
      <c r="D38" s="263">
        <v>1712</v>
      </c>
      <c r="E38" s="263">
        <v>1158</v>
      </c>
      <c r="F38" s="263">
        <v>1330</v>
      </c>
      <c r="G38" s="263">
        <v>3128</v>
      </c>
      <c r="H38" s="263">
        <v>743</v>
      </c>
      <c r="I38" s="263">
        <v>10706</v>
      </c>
      <c r="J38" s="263">
        <v>233</v>
      </c>
      <c r="K38" s="263">
        <v>17425</v>
      </c>
      <c r="L38" s="263">
        <v>220</v>
      </c>
      <c r="M38" s="263">
        <v>38885</v>
      </c>
      <c r="N38" s="263">
        <v>422</v>
      </c>
      <c r="O38" s="263">
        <v>0</v>
      </c>
      <c r="P38" s="263">
        <v>3276</v>
      </c>
      <c r="Q38" s="263">
        <v>771</v>
      </c>
      <c r="R38" s="263">
        <v>80975</v>
      </c>
      <c r="S38" s="264"/>
    </row>
    <row r="39" spans="1:23" ht="24" customHeight="1">
      <c r="A39" s="403" t="s">
        <v>289</v>
      </c>
      <c r="B39" s="263">
        <v>2667</v>
      </c>
      <c r="C39" s="263">
        <v>6743</v>
      </c>
      <c r="D39" s="263">
        <v>9114</v>
      </c>
      <c r="E39" s="263">
        <v>10041</v>
      </c>
      <c r="F39" s="263">
        <v>10745</v>
      </c>
      <c r="G39" s="263">
        <v>5261</v>
      </c>
      <c r="H39" s="263">
        <v>741</v>
      </c>
      <c r="I39" s="263">
        <v>12968</v>
      </c>
      <c r="J39" s="263">
        <v>1778</v>
      </c>
      <c r="K39" s="263">
        <v>14046</v>
      </c>
      <c r="L39" s="263" t="s">
        <v>148</v>
      </c>
      <c r="M39" s="263">
        <v>56192</v>
      </c>
      <c r="N39" s="263" t="s">
        <v>148</v>
      </c>
      <c r="O39" s="263" t="s">
        <v>148</v>
      </c>
      <c r="P39" s="263">
        <v>5359</v>
      </c>
      <c r="Q39" s="263" t="s">
        <v>148</v>
      </c>
      <c r="R39" s="263">
        <v>135655</v>
      </c>
      <c r="S39" s="264"/>
    </row>
    <row r="40" spans="1:23" ht="24" customHeight="1">
      <c r="A40" s="15" t="s">
        <v>233</v>
      </c>
      <c r="B40" s="263">
        <v>1712</v>
      </c>
      <c r="C40" s="263">
        <v>658</v>
      </c>
      <c r="D40" s="263">
        <v>1406</v>
      </c>
      <c r="E40" s="263">
        <v>885</v>
      </c>
      <c r="F40" s="263">
        <v>1013</v>
      </c>
      <c r="G40" s="263">
        <v>1515</v>
      </c>
      <c r="H40" s="263">
        <v>218</v>
      </c>
      <c r="I40" s="263">
        <v>2680</v>
      </c>
      <c r="J40" s="263">
        <v>319</v>
      </c>
      <c r="K40" s="263">
        <v>14269</v>
      </c>
      <c r="L40" s="263">
        <v>256</v>
      </c>
      <c r="M40" s="263">
        <v>4934</v>
      </c>
      <c r="N40" s="263">
        <v>58</v>
      </c>
      <c r="O40" s="263">
        <v>21</v>
      </c>
      <c r="P40" s="263">
        <v>0</v>
      </c>
      <c r="Q40" s="263">
        <v>389</v>
      </c>
      <c r="R40" s="263">
        <v>30333</v>
      </c>
      <c r="S40" s="264" t="s">
        <v>550</v>
      </c>
    </row>
    <row r="41" spans="1:23" ht="24" customHeight="1">
      <c r="A41" s="63" t="s">
        <v>225</v>
      </c>
      <c r="B41" s="319">
        <v>1803</v>
      </c>
      <c r="C41" s="319">
        <v>5139</v>
      </c>
      <c r="D41" s="319">
        <v>9165</v>
      </c>
      <c r="E41" s="319">
        <v>10023</v>
      </c>
      <c r="F41" s="319">
        <v>8648</v>
      </c>
      <c r="G41" s="319">
        <v>21767</v>
      </c>
      <c r="H41" s="319">
        <v>4425</v>
      </c>
      <c r="I41" s="319">
        <v>8376</v>
      </c>
      <c r="J41" s="319">
        <v>1651</v>
      </c>
      <c r="K41" s="319">
        <v>66107</v>
      </c>
      <c r="L41" s="319">
        <v>1462</v>
      </c>
      <c r="M41" s="319">
        <v>100877</v>
      </c>
      <c r="N41" s="319">
        <v>2658</v>
      </c>
      <c r="O41" s="319">
        <v>136</v>
      </c>
      <c r="P41" s="319">
        <v>14835</v>
      </c>
      <c r="Q41" s="319">
        <v>5191</v>
      </c>
      <c r="R41" s="319">
        <v>262263</v>
      </c>
      <c r="S41" s="320"/>
    </row>
    <row r="42" spans="1:23" ht="24" customHeight="1">
      <c r="A42" s="15" t="s">
        <v>226</v>
      </c>
      <c r="B42" s="263">
        <v>182</v>
      </c>
      <c r="C42" s="263">
        <v>682</v>
      </c>
      <c r="D42" s="263">
        <v>1220</v>
      </c>
      <c r="E42" s="263">
        <v>1146</v>
      </c>
      <c r="F42" s="263">
        <v>1057</v>
      </c>
      <c r="G42" s="263">
        <v>1733</v>
      </c>
      <c r="H42" s="263">
        <v>568</v>
      </c>
      <c r="I42" s="263">
        <v>1197</v>
      </c>
      <c r="J42" s="263">
        <v>198</v>
      </c>
      <c r="K42" s="263">
        <v>11117</v>
      </c>
      <c r="L42" s="263">
        <v>31</v>
      </c>
      <c r="M42" s="263">
        <v>20234</v>
      </c>
      <c r="N42" s="263">
        <v>317</v>
      </c>
      <c r="O42" s="263">
        <v>0</v>
      </c>
      <c r="P42" s="263">
        <v>1948</v>
      </c>
      <c r="Q42" s="263">
        <v>1354</v>
      </c>
      <c r="R42" s="263">
        <v>42984</v>
      </c>
      <c r="S42" s="264" t="s">
        <v>551</v>
      </c>
    </row>
    <row r="43" spans="1:23" ht="24" customHeight="1">
      <c r="A43" s="15" t="s">
        <v>229</v>
      </c>
      <c r="B43" s="263">
        <v>785</v>
      </c>
      <c r="C43" s="263">
        <v>513</v>
      </c>
      <c r="D43" s="263">
        <v>1509</v>
      </c>
      <c r="E43" s="263">
        <v>1875</v>
      </c>
      <c r="F43" s="263">
        <v>1165</v>
      </c>
      <c r="G43" s="263">
        <v>1299</v>
      </c>
      <c r="H43" s="263">
        <v>438</v>
      </c>
      <c r="I43" s="263">
        <v>2114</v>
      </c>
      <c r="J43" s="263">
        <v>159</v>
      </c>
      <c r="K43" s="263">
        <v>4563</v>
      </c>
      <c r="L43" s="263">
        <v>95</v>
      </c>
      <c r="M43" s="263">
        <v>15840</v>
      </c>
      <c r="N43" s="263">
        <v>326</v>
      </c>
      <c r="O43" s="263">
        <v>0</v>
      </c>
      <c r="P43" s="263">
        <v>2006</v>
      </c>
      <c r="Q43" s="263">
        <v>0</v>
      </c>
      <c r="R43" s="263">
        <v>32687</v>
      </c>
      <c r="S43" s="264"/>
    </row>
    <row r="44" spans="1:23" ht="24" customHeight="1">
      <c r="A44" s="15" t="s">
        <v>227</v>
      </c>
      <c r="B44" s="263">
        <v>1489</v>
      </c>
      <c r="C44" s="263">
        <v>4292</v>
      </c>
      <c r="D44" s="263">
        <v>8555</v>
      </c>
      <c r="E44" s="263">
        <v>8022</v>
      </c>
      <c r="F44" s="263">
        <v>6537</v>
      </c>
      <c r="G44" s="263">
        <v>11374</v>
      </c>
      <c r="H44" s="263">
        <v>3483</v>
      </c>
      <c r="I44" s="263">
        <v>7357</v>
      </c>
      <c r="J44" s="263">
        <v>1362</v>
      </c>
      <c r="K44" s="263">
        <v>35766</v>
      </c>
      <c r="L44" s="263">
        <v>580</v>
      </c>
      <c r="M44" s="263">
        <v>61200</v>
      </c>
      <c r="N44" s="263">
        <v>1342</v>
      </c>
      <c r="O44" s="263">
        <v>845</v>
      </c>
      <c r="P44" s="263">
        <v>7483</v>
      </c>
      <c r="Q44" s="263">
        <v>9045</v>
      </c>
      <c r="R44" s="263">
        <v>168732</v>
      </c>
      <c r="S44" s="264"/>
    </row>
    <row r="45" spans="1:23" ht="24" customHeight="1" thickBot="1">
      <c r="A45" s="65" t="s">
        <v>230</v>
      </c>
      <c r="B45" s="513">
        <v>2915</v>
      </c>
      <c r="C45" s="513">
        <v>6613</v>
      </c>
      <c r="D45" s="513">
        <v>13338</v>
      </c>
      <c r="E45" s="513">
        <v>10478</v>
      </c>
      <c r="F45" s="513">
        <v>11553</v>
      </c>
      <c r="G45" s="513">
        <v>27068</v>
      </c>
      <c r="H45" s="513">
        <v>6754</v>
      </c>
      <c r="I45" s="513">
        <v>11374</v>
      </c>
      <c r="J45" s="513">
        <v>1175</v>
      </c>
      <c r="K45" s="513">
        <v>53492</v>
      </c>
      <c r="L45" s="513">
        <v>64</v>
      </c>
      <c r="M45" s="513">
        <v>89936</v>
      </c>
      <c r="N45" s="513">
        <v>1891</v>
      </c>
      <c r="O45" s="513">
        <v>0</v>
      </c>
      <c r="P45" s="513">
        <v>11062</v>
      </c>
      <c r="Q45" s="513">
        <v>21956</v>
      </c>
      <c r="R45" s="513">
        <v>269669</v>
      </c>
      <c r="S45" s="514"/>
    </row>
    <row r="46" spans="1:23" ht="24" customHeight="1" thickBot="1">
      <c r="A46" s="19" t="s">
        <v>158</v>
      </c>
      <c r="B46" s="49">
        <f>SUM(B5:B45)</f>
        <v>68978</v>
      </c>
      <c r="C46" s="49">
        <f t="shared" ref="C46:R46" si="0">SUM(C5:C45)</f>
        <v>186119</v>
      </c>
      <c r="D46" s="49">
        <f t="shared" si="0"/>
        <v>408959</v>
      </c>
      <c r="E46" s="49">
        <f t="shared" si="0"/>
        <v>341029</v>
      </c>
      <c r="F46" s="49">
        <f t="shared" si="0"/>
        <v>300965</v>
      </c>
      <c r="G46" s="49">
        <f t="shared" si="0"/>
        <v>640872</v>
      </c>
      <c r="H46" s="49">
        <f t="shared" si="0"/>
        <v>156307</v>
      </c>
      <c r="I46" s="49">
        <f t="shared" si="0"/>
        <v>503999</v>
      </c>
      <c r="J46" s="49">
        <f t="shared" si="0"/>
        <v>59287</v>
      </c>
      <c r="K46" s="49">
        <f t="shared" si="0"/>
        <v>1983749</v>
      </c>
      <c r="L46" s="49">
        <f t="shared" si="0"/>
        <v>29328</v>
      </c>
      <c r="M46" s="49">
        <f t="shared" si="0"/>
        <v>2997205</v>
      </c>
      <c r="N46" s="49">
        <f t="shared" si="0"/>
        <v>64812</v>
      </c>
      <c r="O46" s="49">
        <f t="shared" si="0"/>
        <v>5855</v>
      </c>
      <c r="P46" s="49">
        <f t="shared" si="0"/>
        <v>425892</v>
      </c>
      <c r="Q46" s="49">
        <f t="shared" si="0"/>
        <v>208672</v>
      </c>
      <c r="R46" s="49">
        <f t="shared" si="0"/>
        <v>8382028</v>
      </c>
      <c r="S46" s="119"/>
    </row>
    <row r="47" spans="1:23" ht="24" customHeight="1">
      <c r="A47" s="482" t="s">
        <v>231</v>
      </c>
      <c r="B47" s="491">
        <v>9</v>
      </c>
      <c r="C47" s="491">
        <v>25</v>
      </c>
      <c r="D47" s="491">
        <v>19</v>
      </c>
      <c r="E47" s="491">
        <v>50</v>
      </c>
      <c r="F47" s="491">
        <v>3</v>
      </c>
      <c r="G47" s="491">
        <v>4</v>
      </c>
      <c r="H47" s="491">
        <v>4</v>
      </c>
      <c r="I47" s="491">
        <v>2</v>
      </c>
      <c r="J47" s="491">
        <v>3</v>
      </c>
      <c r="K47" s="491">
        <v>18</v>
      </c>
      <c r="L47" s="491">
        <v>25</v>
      </c>
      <c r="M47" s="491">
        <v>0</v>
      </c>
      <c r="N47" s="491">
        <v>0</v>
      </c>
      <c r="O47" s="491">
        <v>0</v>
      </c>
      <c r="P47" s="491">
        <v>138</v>
      </c>
      <c r="Q47" s="491">
        <v>1</v>
      </c>
      <c r="R47" s="491">
        <v>301</v>
      </c>
      <c r="S47" s="492"/>
    </row>
    <row r="48" spans="1:23" ht="24" customHeight="1">
      <c r="A48" s="15" t="s">
        <v>232</v>
      </c>
      <c r="B48" s="428">
        <v>104</v>
      </c>
      <c r="C48" s="428">
        <v>793</v>
      </c>
      <c r="D48" s="428">
        <v>807</v>
      </c>
      <c r="E48" s="428">
        <v>909</v>
      </c>
      <c r="F48" s="428">
        <v>783</v>
      </c>
      <c r="G48" s="428">
        <v>235</v>
      </c>
      <c r="H48" s="428">
        <v>181</v>
      </c>
      <c r="I48" s="428">
        <v>3468</v>
      </c>
      <c r="J48" s="428">
        <v>78</v>
      </c>
      <c r="K48" s="428">
        <v>16798</v>
      </c>
      <c r="L48" s="428"/>
      <c r="M48" s="428"/>
      <c r="N48" s="428"/>
      <c r="O48" s="428"/>
      <c r="P48" s="428">
        <v>6195</v>
      </c>
      <c r="Q48" s="428"/>
      <c r="R48" s="428">
        <v>30351</v>
      </c>
      <c r="S48" s="429"/>
      <c r="W48" s="137"/>
    </row>
    <row r="49" spans="1:19" ht="24" customHeight="1" thickBot="1">
      <c r="A49" s="65" t="s">
        <v>263</v>
      </c>
      <c r="B49" s="681">
        <v>5130</v>
      </c>
      <c r="C49" s="681">
        <v>9691</v>
      </c>
      <c r="D49" s="681">
        <v>17402</v>
      </c>
      <c r="E49" s="681">
        <v>26152</v>
      </c>
      <c r="F49" s="681">
        <v>17796</v>
      </c>
      <c r="G49" s="681">
        <v>14091</v>
      </c>
      <c r="H49" s="681">
        <v>7400</v>
      </c>
      <c r="I49" s="681">
        <v>15786</v>
      </c>
      <c r="J49" s="681">
        <v>3451</v>
      </c>
      <c r="K49" s="681">
        <v>28735</v>
      </c>
      <c r="L49" s="681">
        <v>6518</v>
      </c>
      <c r="M49" s="681">
        <v>57993</v>
      </c>
      <c r="N49" s="681" t="s">
        <v>148</v>
      </c>
      <c r="O49" s="681">
        <v>674</v>
      </c>
      <c r="P49" s="681" t="s">
        <v>148</v>
      </c>
      <c r="Q49" s="681">
        <v>7037</v>
      </c>
      <c r="R49" s="681">
        <v>217856</v>
      </c>
      <c r="S49" s="573"/>
    </row>
    <row r="50" spans="1:19" ht="24" customHeight="1" thickBot="1">
      <c r="A50" s="18" t="s">
        <v>158</v>
      </c>
      <c r="B50" s="47">
        <f>SUM(B47:B49)</f>
        <v>5243</v>
      </c>
      <c r="C50" s="47">
        <f t="shared" ref="C50:R50" si="1">SUM(C47:C49)</f>
        <v>10509</v>
      </c>
      <c r="D50" s="47">
        <f t="shared" si="1"/>
        <v>18228</v>
      </c>
      <c r="E50" s="47">
        <f t="shared" si="1"/>
        <v>27111</v>
      </c>
      <c r="F50" s="47">
        <f t="shared" si="1"/>
        <v>18582</v>
      </c>
      <c r="G50" s="47">
        <f t="shared" si="1"/>
        <v>14330</v>
      </c>
      <c r="H50" s="47">
        <f t="shared" si="1"/>
        <v>7585</v>
      </c>
      <c r="I50" s="47">
        <f t="shared" si="1"/>
        <v>19256</v>
      </c>
      <c r="J50" s="47">
        <f t="shared" si="1"/>
        <v>3532</v>
      </c>
      <c r="K50" s="47">
        <f t="shared" si="1"/>
        <v>45551</v>
      </c>
      <c r="L50" s="47">
        <f t="shared" si="1"/>
        <v>6543</v>
      </c>
      <c r="M50" s="47">
        <f t="shared" si="1"/>
        <v>57993</v>
      </c>
      <c r="N50" s="47">
        <f t="shared" si="1"/>
        <v>0</v>
      </c>
      <c r="O50" s="47">
        <f t="shared" si="1"/>
        <v>674</v>
      </c>
      <c r="P50" s="47">
        <f t="shared" si="1"/>
        <v>6333</v>
      </c>
      <c r="Q50" s="47">
        <f t="shared" si="1"/>
        <v>7038</v>
      </c>
      <c r="R50" s="47">
        <f t="shared" si="1"/>
        <v>248508</v>
      </c>
      <c r="S50" s="117"/>
    </row>
    <row r="51" spans="1:19" ht="24" customHeight="1" thickBot="1">
      <c r="A51" s="19" t="s">
        <v>11</v>
      </c>
      <c r="B51" s="49">
        <f>B46+B50</f>
        <v>74221</v>
      </c>
      <c r="C51" s="49">
        <f t="shared" ref="C51:R51" si="2">C46+C50</f>
        <v>196628</v>
      </c>
      <c r="D51" s="49">
        <f t="shared" si="2"/>
        <v>427187</v>
      </c>
      <c r="E51" s="49">
        <f t="shared" si="2"/>
        <v>368140</v>
      </c>
      <c r="F51" s="49">
        <f t="shared" si="2"/>
        <v>319547</v>
      </c>
      <c r="G51" s="49">
        <f t="shared" si="2"/>
        <v>655202</v>
      </c>
      <c r="H51" s="49">
        <f t="shared" si="2"/>
        <v>163892</v>
      </c>
      <c r="I51" s="49">
        <f t="shared" si="2"/>
        <v>523255</v>
      </c>
      <c r="J51" s="49">
        <f t="shared" si="2"/>
        <v>62819</v>
      </c>
      <c r="K51" s="49">
        <f t="shared" si="2"/>
        <v>2029300</v>
      </c>
      <c r="L51" s="49">
        <f t="shared" si="2"/>
        <v>35871</v>
      </c>
      <c r="M51" s="49">
        <f t="shared" si="2"/>
        <v>3055198</v>
      </c>
      <c r="N51" s="49">
        <f t="shared" si="2"/>
        <v>64812</v>
      </c>
      <c r="O51" s="49">
        <f t="shared" si="2"/>
        <v>6529</v>
      </c>
      <c r="P51" s="49">
        <f t="shared" si="2"/>
        <v>432225</v>
      </c>
      <c r="Q51" s="49">
        <f t="shared" si="2"/>
        <v>215710</v>
      </c>
      <c r="R51" s="49">
        <f t="shared" si="2"/>
        <v>8630536</v>
      </c>
      <c r="S51" s="119"/>
    </row>
  </sheetData>
  <mergeCells count="2">
    <mergeCell ref="B2:L2"/>
    <mergeCell ref="A2:A4"/>
  </mergeCells>
  <phoneticPr fontId="2"/>
  <pageMargins left="0.98425196850393704" right="0.98425196850393704" top="0.98425196850393704" bottom="0.78740157480314965" header="0.51181102362204722" footer="0.51181102362204722"/>
  <pageSetup paperSize="9" scale="63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zoomScale="80" zoomScaleNormal="80" zoomScaleSheetLayoutView="80" workbookViewId="0">
      <selection activeCell="N18" sqref="N18"/>
    </sheetView>
  </sheetViews>
  <sheetFormatPr defaultRowHeight="13.5"/>
  <cols>
    <col min="1" max="1" width="10.875" style="56" customWidth="1"/>
    <col min="2" max="13" width="11.625" style="41" customWidth="1"/>
    <col min="14" max="14" width="50.25" style="41" bestFit="1" customWidth="1"/>
    <col min="15" max="16384" width="9" style="41"/>
  </cols>
  <sheetData>
    <row r="1" spans="1:220" ht="14.25">
      <c r="A1" s="765" t="s">
        <v>152</v>
      </c>
      <c r="N1" s="56" t="str">
        <f>貸出サービス概況!AA1</f>
        <v>平成30年度</v>
      </c>
    </row>
    <row r="2" spans="1:220" ht="14.1" customHeight="1">
      <c r="A2" s="846" t="s">
        <v>0</v>
      </c>
      <c r="B2" s="882" t="s">
        <v>639</v>
      </c>
      <c r="C2" s="883"/>
      <c r="D2" s="883"/>
      <c r="E2" s="883"/>
      <c r="F2" s="883"/>
      <c r="G2" s="883"/>
      <c r="H2" s="883"/>
      <c r="I2" s="883"/>
      <c r="J2" s="883"/>
      <c r="K2" s="42"/>
      <c r="L2" s="42"/>
      <c r="M2" s="42" t="s">
        <v>16</v>
      </c>
      <c r="N2" s="67"/>
      <c r="O2" s="74"/>
      <c r="P2" s="74"/>
      <c r="Q2" s="74"/>
      <c r="R2" s="74"/>
      <c r="S2" s="74"/>
      <c r="T2" s="74"/>
      <c r="U2" s="74"/>
      <c r="V2" s="74"/>
      <c r="W2" s="7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847"/>
      <c r="B3" s="882" t="s">
        <v>48</v>
      </c>
      <c r="C3" s="883"/>
      <c r="D3" s="884"/>
      <c r="E3" s="882" t="s">
        <v>49</v>
      </c>
      <c r="F3" s="883"/>
      <c r="G3" s="884"/>
      <c r="H3" s="882" t="s">
        <v>67</v>
      </c>
      <c r="I3" s="883"/>
      <c r="J3" s="884"/>
      <c r="K3" s="882" t="s">
        <v>68</v>
      </c>
      <c r="L3" s="883"/>
      <c r="M3" s="884"/>
      <c r="N3" s="80" t="s">
        <v>299</v>
      </c>
      <c r="O3" s="74"/>
      <c r="P3" s="74"/>
      <c r="Q3" s="74"/>
      <c r="R3" s="74"/>
      <c r="S3" s="74"/>
      <c r="T3" s="74"/>
      <c r="U3" s="74"/>
      <c r="V3" s="74"/>
      <c r="W3" s="74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869"/>
      <c r="B4" s="198" t="s">
        <v>53</v>
      </c>
      <c r="C4" s="198" t="s">
        <v>54</v>
      </c>
      <c r="D4" s="198" t="s">
        <v>55</v>
      </c>
      <c r="E4" s="199" t="s">
        <v>53</v>
      </c>
      <c r="F4" s="198" t="s">
        <v>54</v>
      </c>
      <c r="G4" s="198" t="s">
        <v>55</v>
      </c>
      <c r="H4" s="199" t="s">
        <v>53</v>
      </c>
      <c r="I4" s="198" t="s">
        <v>54</v>
      </c>
      <c r="J4" s="198" t="s">
        <v>55</v>
      </c>
      <c r="K4" s="199" t="s">
        <v>53</v>
      </c>
      <c r="L4" s="198" t="s">
        <v>54</v>
      </c>
      <c r="M4" s="200" t="s">
        <v>56</v>
      </c>
      <c r="N4" s="192"/>
      <c r="O4" s="74"/>
      <c r="P4" s="74"/>
      <c r="Q4" s="74"/>
      <c r="R4" s="74"/>
      <c r="S4" s="74"/>
      <c r="T4" s="74"/>
      <c r="U4" s="74"/>
      <c r="V4" s="74"/>
      <c r="W4" s="74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277</v>
      </c>
      <c r="B5" s="321" t="s">
        <v>148</v>
      </c>
      <c r="C5" s="321" t="s">
        <v>148</v>
      </c>
      <c r="D5" s="321">
        <v>303308</v>
      </c>
      <c r="E5" s="321" t="s">
        <v>148</v>
      </c>
      <c r="F5" s="321" t="s">
        <v>148</v>
      </c>
      <c r="G5" s="321">
        <v>8017</v>
      </c>
      <c r="H5" s="321" t="s">
        <v>148</v>
      </c>
      <c r="I5" s="321" t="s">
        <v>148</v>
      </c>
      <c r="J5" s="321">
        <v>15294</v>
      </c>
      <c r="K5" s="321" t="s">
        <v>148</v>
      </c>
      <c r="L5" s="321" t="s">
        <v>148</v>
      </c>
      <c r="M5" s="321">
        <v>326619</v>
      </c>
      <c r="N5" s="322"/>
    </row>
    <row r="6" spans="1:220" ht="21" customHeight="1">
      <c r="A6" s="15" t="s">
        <v>269</v>
      </c>
      <c r="B6" s="265" t="s">
        <v>148</v>
      </c>
      <c r="C6" s="265" t="s">
        <v>148</v>
      </c>
      <c r="D6" s="265">
        <v>118782</v>
      </c>
      <c r="E6" s="265" t="s">
        <v>148</v>
      </c>
      <c r="F6" s="265" t="s">
        <v>148</v>
      </c>
      <c r="G6" s="265">
        <v>7170</v>
      </c>
      <c r="H6" s="265" t="s">
        <v>148</v>
      </c>
      <c r="I6" s="265" t="s">
        <v>148</v>
      </c>
      <c r="J6" s="265">
        <v>73247</v>
      </c>
      <c r="K6" s="265" t="s">
        <v>148</v>
      </c>
      <c r="L6" s="265" t="s">
        <v>148</v>
      </c>
      <c r="M6" s="265">
        <v>199199</v>
      </c>
      <c r="N6" s="266"/>
    </row>
    <row r="7" spans="1:220" ht="21" customHeight="1">
      <c r="A7" s="15" t="s">
        <v>271</v>
      </c>
      <c r="B7" s="265" t="s">
        <v>148</v>
      </c>
      <c r="C7" s="265" t="s">
        <v>148</v>
      </c>
      <c r="D7" s="265">
        <v>992310</v>
      </c>
      <c r="E7" s="265" t="s">
        <v>148</v>
      </c>
      <c r="F7" s="265" t="s">
        <v>148</v>
      </c>
      <c r="G7" s="265">
        <v>44299</v>
      </c>
      <c r="H7" s="265" t="s">
        <v>148</v>
      </c>
      <c r="I7" s="265" t="s">
        <v>148</v>
      </c>
      <c r="J7" s="265">
        <v>302386</v>
      </c>
      <c r="K7" s="265" t="s">
        <v>148</v>
      </c>
      <c r="L7" s="265" t="s">
        <v>148</v>
      </c>
      <c r="M7" s="265">
        <v>1338995</v>
      </c>
      <c r="N7" s="266"/>
    </row>
    <row r="8" spans="1:220" ht="21" customHeight="1">
      <c r="A8" s="15" t="s">
        <v>341</v>
      </c>
      <c r="B8" s="265" t="s">
        <v>148</v>
      </c>
      <c r="C8" s="265" t="s">
        <v>148</v>
      </c>
      <c r="D8" s="265">
        <v>993786</v>
      </c>
      <c r="E8" s="265" t="s">
        <v>148</v>
      </c>
      <c r="F8" s="265" t="s">
        <v>148</v>
      </c>
      <c r="G8" s="265">
        <v>62269</v>
      </c>
      <c r="H8" s="265" t="s">
        <v>148</v>
      </c>
      <c r="I8" s="265" t="s">
        <v>148</v>
      </c>
      <c r="J8" s="265">
        <v>120760</v>
      </c>
      <c r="K8" s="265" t="s">
        <v>148</v>
      </c>
      <c r="L8" s="265" t="s">
        <v>148</v>
      </c>
      <c r="M8" s="265">
        <v>1176815</v>
      </c>
      <c r="N8" s="679" t="s">
        <v>609</v>
      </c>
    </row>
    <row r="9" spans="1:220" ht="21" customHeight="1">
      <c r="A9" s="15" t="s">
        <v>342</v>
      </c>
      <c r="B9" s="265" t="s">
        <v>148</v>
      </c>
      <c r="C9" s="265" t="s">
        <v>148</v>
      </c>
      <c r="D9" s="265">
        <v>57933</v>
      </c>
      <c r="E9" s="265" t="s">
        <v>148</v>
      </c>
      <c r="F9" s="265" t="s">
        <v>148</v>
      </c>
      <c r="G9" s="265">
        <v>2704</v>
      </c>
      <c r="H9" s="265" t="s">
        <v>148</v>
      </c>
      <c r="I9" s="265" t="s">
        <v>148</v>
      </c>
      <c r="J9" s="265">
        <v>12286</v>
      </c>
      <c r="K9" s="265" t="s">
        <v>148</v>
      </c>
      <c r="L9" s="265" t="s">
        <v>148</v>
      </c>
      <c r="M9" s="265">
        <v>72923</v>
      </c>
      <c r="N9" s="266" t="s">
        <v>609</v>
      </c>
    </row>
    <row r="10" spans="1:220" ht="21" customHeight="1">
      <c r="A10" s="63" t="s">
        <v>143</v>
      </c>
      <c r="B10" s="321" t="s">
        <v>148</v>
      </c>
      <c r="C10" s="321" t="s">
        <v>148</v>
      </c>
      <c r="D10" s="321">
        <v>162214</v>
      </c>
      <c r="E10" s="321" t="s">
        <v>148</v>
      </c>
      <c r="F10" s="321" t="s">
        <v>148</v>
      </c>
      <c r="G10" s="321">
        <v>7762</v>
      </c>
      <c r="H10" s="321" t="s">
        <v>148</v>
      </c>
      <c r="I10" s="321" t="s">
        <v>148</v>
      </c>
      <c r="J10" s="321">
        <v>33228</v>
      </c>
      <c r="K10" s="321" t="s">
        <v>148</v>
      </c>
      <c r="L10" s="321" t="s">
        <v>148</v>
      </c>
      <c r="M10" s="321">
        <v>203204</v>
      </c>
      <c r="N10" s="322" t="s">
        <v>609</v>
      </c>
    </row>
    <row r="11" spans="1:220" ht="21" customHeight="1">
      <c r="A11" s="15" t="s">
        <v>144</v>
      </c>
      <c r="B11" s="265" t="s">
        <v>148</v>
      </c>
      <c r="C11" s="265" t="s">
        <v>148</v>
      </c>
      <c r="D11" s="265">
        <v>88532</v>
      </c>
      <c r="E11" s="265" t="s">
        <v>148</v>
      </c>
      <c r="F11" s="265" t="s">
        <v>148</v>
      </c>
      <c r="G11" s="265">
        <v>4219</v>
      </c>
      <c r="H11" s="265" t="s">
        <v>148</v>
      </c>
      <c r="I11" s="265" t="s">
        <v>148</v>
      </c>
      <c r="J11" s="265">
        <v>19098</v>
      </c>
      <c r="K11" s="265" t="s">
        <v>148</v>
      </c>
      <c r="L11" s="265" t="s">
        <v>148</v>
      </c>
      <c r="M11" s="265">
        <v>111849</v>
      </c>
      <c r="N11" s="266" t="s">
        <v>609</v>
      </c>
    </row>
    <row r="12" spans="1:220" ht="21" customHeight="1">
      <c r="A12" s="15" t="s">
        <v>147</v>
      </c>
      <c r="B12" s="265" t="s">
        <v>148</v>
      </c>
      <c r="C12" s="265" t="s">
        <v>148</v>
      </c>
      <c r="D12" s="265">
        <v>47781</v>
      </c>
      <c r="E12" s="265" t="s">
        <v>148</v>
      </c>
      <c r="F12" s="265" t="s">
        <v>148</v>
      </c>
      <c r="G12" s="265">
        <v>2162</v>
      </c>
      <c r="H12" s="265" t="s">
        <v>148</v>
      </c>
      <c r="I12" s="265" t="s">
        <v>148</v>
      </c>
      <c r="J12" s="265">
        <v>7551</v>
      </c>
      <c r="K12" s="265" t="s">
        <v>148</v>
      </c>
      <c r="L12" s="265" t="s">
        <v>148</v>
      </c>
      <c r="M12" s="265">
        <v>57494</v>
      </c>
      <c r="N12" s="266" t="s">
        <v>609</v>
      </c>
    </row>
    <row r="13" spans="1:220" ht="21" customHeight="1">
      <c r="A13" s="15" t="s">
        <v>223</v>
      </c>
      <c r="B13" s="265" t="s">
        <v>148</v>
      </c>
      <c r="C13" s="265" t="s">
        <v>148</v>
      </c>
      <c r="D13" s="475">
        <v>51701</v>
      </c>
      <c r="E13" s="265" t="s">
        <v>148</v>
      </c>
      <c r="F13" s="265" t="s">
        <v>148</v>
      </c>
      <c r="G13" s="475">
        <v>2421</v>
      </c>
      <c r="H13" s="265" t="s">
        <v>148</v>
      </c>
      <c r="I13" s="265" t="s">
        <v>148</v>
      </c>
      <c r="J13" s="475">
        <v>22183</v>
      </c>
      <c r="K13" s="265" t="s">
        <v>148</v>
      </c>
      <c r="L13" s="265" t="s">
        <v>148</v>
      </c>
      <c r="M13" s="475">
        <v>76305</v>
      </c>
      <c r="N13" s="771" t="s">
        <v>609</v>
      </c>
    </row>
    <row r="14" spans="1:220" ht="21" customHeight="1">
      <c r="A14" s="64" t="s">
        <v>145</v>
      </c>
      <c r="B14" s="351">
        <v>85785</v>
      </c>
      <c r="C14" s="351">
        <v>132548</v>
      </c>
      <c r="D14" s="351">
        <v>218333</v>
      </c>
      <c r="E14" s="351">
        <v>1369</v>
      </c>
      <c r="F14" s="351">
        <v>2830</v>
      </c>
      <c r="G14" s="351">
        <v>4199</v>
      </c>
      <c r="H14" s="351">
        <v>11222</v>
      </c>
      <c r="I14" s="351">
        <v>15472</v>
      </c>
      <c r="J14" s="351">
        <v>26694</v>
      </c>
      <c r="K14" s="351">
        <v>98376</v>
      </c>
      <c r="L14" s="351">
        <v>150850</v>
      </c>
      <c r="M14" s="351">
        <v>249226</v>
      </c>
      <c r="N14" s="352"/>
    </row>
    <row r="15" spans="1:220" ht="21" customHeight="1">
      <c r="A15" s="63" t="s">
        <v>343</v>
      </c>
      <c r="B15" s="321">
        <v>12257</v>
      </c>
      <c r="C15" s="321">
        <v>36062</v>
      </c>
      <c r="D15" s="321">
        <v>48319</v>
      </c>
      <c r="E15" s="321">
        <v>336</v>
      </c>
      <c r="F15" s="321">
        <v>892</v>
      </c>
      <c r="G15" s="321">
        <v>1228</v>
      </c>
      <c r="H15" s="321">
        <v>6882</v>
      </c>
      <c r="I15" s="321">
        <v>8327</v>
      </c>
      <c r="J15" s="321">
        <v>15209</v>
      </c>
      <c r="K15" s="321">
        <v>19475</v>
      </c>
      <c r="L15" s="321">
        <v>45281</v>
      </c>
      <c r="M15" s="321">
        <v>64756</v>
      </c>
      <c r="N15" s="322"/>
    </row>
    <row r="16" spans="1:220" ht="21" customHeight="1">
      <c r="A16" s="15" t="s">
        <v>344</v>
      </c>
      <c r="B16" s="265">
        <v>101499</v>
      </c>
      <c r="C16" s="265">
        <v>148397</v>
      </c>
      <c r="D16" s="265">
        <v>249896</v>
      </c>
      <c r="E16" s="265">
        <v>5695</v>
      </c>
      <c r="F16" s="265">
        <v>7567</v>
      </c>
      <c r="G16" s="265">
        <v>13262</v>
      </c>
      <c r="H16" s="265">
        <v>35831</v>
      </c>
      <c r="I16" s="265">
        <v>42023</v>
      </c>
      <c r="J16" s="265">
        <v>77854</v>
      </c>
      <c r="K16" s="265">
        <v>143025</v>
      </c>
      <c r="L16" s="265">
        <v>197987</v>
      </c>
      <c r="M16" s="265">
        <v>341012</v>
      </c>
      <c r="N16" s="266"/>
    </row>
    <row r="17" spans="1:18" ht="21" customHeight="1">
      <c r="A17" s="15" t="s">
        <v>235</v>
      </c>
      <c r="B17" s="265">
        <v>22173</v>
      </c>
      <c r="C17" s="265">
        <v>44371</v>
      </c>
      <c r="D17" s="265">
        <v>66544</v>
      </c>
      <c r="E17" s="265">
        <v>1660</v>
      </c>
      <c r="F17" s="265">
        <v>3342</v>
      </c>
      <c r="G17" s="265">
        <v>5002</v>
      </c>
      <c r="H17" s="265">
        <v>15655</v>
      </c>
      <c r="I17" s="265">
        <v>20376</v>
      </c>
      <c r="J17" s="265">
        <v>36031</v>
      </c>
      <c r="K17" s="265">
        <v>39488</v>
      </c>
      <c r="L17" s="265">
        <v>68089</v>
      </c>
      <c r="M17" s="265">
        <v>107577</v>
      </c>
      <c r="N17" s="266"/>
    </row>
    <row r="18" spans="1:18" ht="21" customHeight="1">
      <c r="A18" s="15" t="s">
        <v>345</v>
      </c>
      <c r="B18" s="265">
        <v>37282</v>
      </c>
      <c r="C18" s="265">
        <v>74426</v>
      </c>
      <c r="D18" s="265">
        <v>111708</v>
      </c>
      <c r="E18" s="265">
        <v>2226</v>
      </c>
      <c r="F18" s="265">
        <v>3472</v>
      </c>
      <c r="G18" s="265">
        <v>5698</v>
      </c>
      <c r="H18" s="265">
        <v>20872</v>
      </c>
      <c r="I18" s="265">
        <v>24939</v>
      </c>
      <c r="J18" s="265">
        <v>45811</v>
      </c>
      <c r="K18" s="265">
        <v>60380</v>
      </c>
      <c r="L18" s="265">
        <v>102837</v>
      </c>
      <c r="M18" s="265">
        <v>163217</v>
      </c>
      <c r="N18" s="266"/>
    </row>
    <row r="19" spans="1:18" ht="21" customHeight="1">
      <c r="A19" s="64" t="s">
        <v>234</v>
      </c>
      <c r="B19" s="351">
        <v>37428</v>
      </c>
      <c r="C19" s="351">
        <v>61414</v>
      </c>
      <c r="D19" s="351">
        <v>98842</v>
      </c>
      <c r="E19" s="351">
        <v>1493</v>
      </c>
      <c r="F19" s="351">
        <v>2430</v>
      </c>
      <c r="G19" s="351">
        <v>3923</v>
      </c>
      <c r="H19" s="351">
        <v>12999</v>
      </c>
      <c r="I19" s="351">
        <v>16205</v>
      </c>
      <c r="J19" s="351">
        <v>29204</v>
      </c>
      <c r="K19" s="351">
        <v>51920</v>
      </c>
      <c r="L19" s="351">
        <v>80049</v>
      </c>
      <c r="M19" s="351">
        <v>131969</v>
      </c>
      <c r="N19" s="352"/>
    </row>
    <row r="20" spans="1:18" ht="21" customHeight="1">
      <c r="A20" s="63" t="s">
        <v>346</v>
      </c>
      <c r="B20" s="380">
        <v>134388</v>
      </c>
      <c r="C20" s="380">
        <v>160740</v>
      </c>
      <c r="D20" s="380">
        <v>295128</v>
      </c>
      <c r="E20" s="380">
        <v>6954</v>
      </c>
      <c r="F20" s="380">
        <v>9483</v>
      </c>
      <c r="G20" s="380">
        <v>16437</v>
      </c>
      <c r="H20" s="380">
        <v>32079</v>
      </c>
      <c r="I20" s="380">
        <v>41703</v>
      </c>
      <c r="J20" s="380">
        <v>73782</v>
      </c>
      <c r="K20" s="380">
        <v>173421</v>
      </c>
      <c r="L20" s="380">
        <v>211926</v>
      </c>
      <c r="M20" s="380">
        <v>385347</v>
      </c>
      <c r="N20" s="381"/>
    </row>
    <row r="21" spans="1:18" ht="21" customHeight="1">
      <c r="A21" s="15" t="s">
        <v>209</v>
      </c>
      <c r="B21" s="265">
        <v>22251</v>
      </c>
      <c r="C21" s="265">
        <v>41125</v>
      </c>
      <c r="D21" s="265">
        <v>63376</v>
      </c>
      <c r="E21" s="265">
        <v>1297</v>
      </c>
      <c r="F21" s="265">
        <v>2403</v>
      </c>
      <c r="G21" s="265">
        <v>3700</v>
      </c>
      <c r="H21" s="265">
        <v>9832</v>
      </c>
      <c r="I21" s="265">
        <v>13476</v>
      </c>
      <c r="J21" s="265">
        <v>23308</v>
      </c>
      <c r="K21" s="265">
        <v>33380</v>
      </c>
      <c r="L21" s="265">
        <v>57004</v>
      </c>
      <c r="M21" s="265">
        <v>90384</v>
      </c>
      <c r="N21" s="266"/>
    </row>
    <row r="22" spans="1:18" ht="21" customHeight="1">
      <c r="A22" s="15" t="s">
        <v>211</v>
      </c>
      <c r="B22" s="265">
        <v>52425</v>
      </c>
      <c r="C22" s="265">
        <v>83383</v>
      </c>
      <c r="D22" s="265">
        <v>135808</v>
      </c>
      <c r="E22" s="265">
        <v>5228</v>
      </c>
      <c r="F22" s="265">
        <v>7221</v>
      </c>
      <c r="G22" s="265">
        <v>12449</v>
      </c>
      <c r="H22" s="265">
        <v>17647</v>
      </c>
      <c r="I22" s="265">
        <v>20404</v>
      </c>
      <c r="J22" s="265">
        <v>38051</v>
      </c>
      <c r="K22" s="265">
        <v>75300</v>
      </c>
      <c r="L22" s="265">
        <v>111008</v>
      </c>
      <c r="M22" s="265">
        <v>186308</v>
      </c>
      <c r="N22" s="266"/>
    </row>
    <row r="23" spans="1:18" ht="21" customHeight="1">
      <c r="A23" s="15" t="s">
        <v>261</v>
      </c>
      <c r="B23" s="265">
        <v>23079</v>
      </c>
      <c r="C23" s="265">
        <v>45201</v>
      </c>
      <c r="D23" s="265">
        <v>68280</v>
      </c>
      <c r="E23" s="265">
        <v>1289</v>
      </c>
      <c r="F23" s="265">
        <v>1917</v>
      </c>
      <c r="G23" s="265">
        <v>3206</v>
      </c>
      <c r="H23" s="265">
        <v>9967</v>
      </c>
      <c r="I23" s="265">
        <v>12742</v>
      </c>
      <c r="J23" s="265">
        <v>22709</v>
      </c>
      <c r="K23" s="265">
        <v>34335</v>
      </c>
      <c r="L23" s="265">
        <v>59860</v>
      </c>
      <c r="M23" s="265">
        <v>94195</v>
      </c>
      <c r="N23" s="266"/>
    </row>
    <row r="24" spans="1:18" ht="21" customHeight="1">
      <c r="A24" s="15" t="s">
        <v>475</v>
      </c>
      <c r="B24" s="265">
        <v>10289</v>
      </c>
      <c r="C24" s="265">
        <v>30121</v>
      </c>
      <c r="D24" s="265">
        <v>40410</v>
      </c>
      <c r="E24" s="265">
        <v>693</v>
      </c>
      <c r="F24" s="265">
        <v>1793</v>
      </c>
      <c r="G24" s="265">
        <v>2486</v>
      </c>
      <c r="H24" s="265">
        <v>8308</v>
      </c>
      <c r="I24" s="265">
        <v>9996</v>
      </c>
      <c r="J24" s="265">
        <v>18304</v>
      </c>
      <c r="K24" s="265">
        <v>19290</v>
      </c>
      <c r="L24" s="265">
        <v>41910</v>
      </c>
      <c r="M24" s="265">
        <v>61200</v>
      </c>
      <c r="N24" s="266"/>
    </row>
    <row r="25" spans="1:18" ht="21" customHeight="1">
      <c r="A25" s="64" t="s">
        <v>212</v>
      </c>
      <c r="B25" s="351">
        <v>53352</v>
      </c>
      <c r="C25" s="351">
        <v>103060</v>
      </c>
      <c r="D25" s="351">
        <v>156412</v>
      </c>
      <c r="E25" s="351">
        <v>2785</v>
      </c>
      <c r="F25" s="351">
        <v>5345</v>
      </c>
      <c r="G25" s="351">
        <v>8130</v>
      </c>
      <c r="H25" s="351">
        <v>30865</v>
      </c>
      <c r="I25" s="351">
        <v>39492</v>
      </c>
      <c r="J25" s="351">
        <v>70357</v>
      </c>
      <c r="K25" s="351">
        <v>87002</v>
      </c>
      <c r="L25" s="351">
        <v>147897</v>
      </c>
      <c r="M25" s="351">
        <v>234899</v>
      </c>
      <c r="N25" s="352"/>
    </row>
    <row r="26" spans="1:18" ht="21" customHeight="1">
      <c r="A26" s="63" t="s">
        <v>213</v>
      </c>
      <c r="B26" s="380">
        <v>60069</v>
      </c>
      <c r="C26" s="380">
        <v>93319</v>
      </c>
      <c r="D26" s="380">
        <v>153388</v>
      </c>
      <c r="E26" s="380">
        <v>806</v>
      </c>
      <c r="F26" s="380">
        <v>2834</v>
      </c>
      <c r="G26" s="380">
        <v>3640</v>
      </c>
      <c r="H26" s="380">
        <v>14873</v>
      </c>
      <c r="I26" s="380">
        <v>19340</v>
      </c>
      <c r="J26" s="380">
        <v>34213</v>
      </c>
      <c r="K26" s="380">
        <v>75748</v>
      </c>
      <c r="L26" s="380">
        <v>115493</v>
      </c>
      <c r="M26" s="380">
        <v>191241</v>
      </c>
      <c r="N26" s="381"/>
    </row>
    <row r="27" spans="1:18" ht="21" customHeight="1">
      <c r="A27" s="15" t="s">
        <v>214</v>
      </c>
      <c r="B27" s="265">
        <v>58021</v>
      </c>
      <c r="C27" s="265">
        <v>99186</v>
      </c>
      <c r="D27" s="265">
        <v>157207</v>
      </c>
      <c r="E27" s="265">
        <v>3308</v>
      </c>
      <c r="F27" s="265">
        <v>4843</v>
      </c>
      <c r="G27" s="265">
        <v>8151</v>
      </c>
      <c r="H27" s="265">
        <v>20572</v>
      </c>
      <c r="I27" s="265">
        <v>23320</v>
      </c>
      <c r="J27" s="265">
        <v>43892</v>
      </c>
      <c r="K27" s="265">
        <v>81901</v>
      </c>
      <c r="L27" s="265">
        <v>127349</v>
      </c>
      <c r="M27" s="265">
        <v>209250</v>
      </c>
      <c r="N27" s="266"/>
    </row>
    <row r="28" spans="1:18" ht="21" customHeight="1">
      <c r="A28" s="15" t="s">
        <v>215</v>
      </c>
      <c r="B28" s="265">
        <v>1807</v>
      </c>
      <c r="C28" s="265">
        <v>6102</v>
      </c>
      <c r="D28" s="265">
        <v>7909</v>
      </c>
      <c r="E28" s="265">
        <v>126</v>
      </c>
      <c r="F28" s="265">
        <v>384</v>
      </c>
      <c r="G28" s="265">
        <v>510</v>
      </c>
      <c r="H28" s="265">
        <v>3554</v>
      </c>
      <c r="I28" s="265">
        <v>5343</v>
      </c>
      <c r="J28" s="265">
        <v>8897</v>
      </c>
      <c r="K28" s="265">
        <v>5487</v>
      </c>
      <c r="L28" s="265">
        <v>11829</v>
      </c>
      <c r="M28" s="265">
        <v>17316</v>
      </c>
      <c r="N28" s="266"/>
      <c r="O28" s="572"/>
      <c r="P28" s="572"/>
      <c r="Q28" s="572"/>
      <c r="R28" s="572"/>
    </row>
    <row r="29" spans="1:18" ht="21" customHeight="1">
      <c r="A29" s="15" t="s">
        <v>216</v>
      </c>
      <c r="B29" s="265">
        <v>78495</v>
      </c>
      <c r="C29" s="265">
        <v>139623</v>
      </c>
      <c r="D29" s="265">
        <v>218118</v>
      </c>
      <c r="E29" s="265">
        <v>2867</v>
      </c>
      <c r="F29" s="265">
        <v>6374</v>
      </c>
      <c r="G29" s="265">
        <v>9241</v>
      </c>
      <c r="H29" s="265">
        <v>26602</v>
      </c>
      <c r="I29" s="265">
        <v>33420</v>
      </c>
      <c r="J29" s="265">
        <v>60022</v>
      </c>
      <c r="K29" s="265">
        <v>107964</v>
      </c>
      <c r="L29" s="265">
        <v>179417</v>
      </c>
      <c r="M29" s="265">
        <v>287381</v>
      </c>
      <c r="N29" s="266"/>
    </row>
    <row r="30" spans="1:18" ht="21" customHeight="1">
      <c r="A30" s="64" t="s">
        <v>217</v>
      </c>
      <c r="B30" s="351">
        <v>45316</v>
      </c>
      <c r="C30" s="351">
        <v>95602</v>
      </c>
      <c r="D30" s="351">
        <v>140918</v>
      </c>
      <c r="E30" s="351">
        <v>5671</v>
      </c>
      <c r="F30" s="351">
        <v>7609</v>
      </c>
      <c r="G30" s="351">
        <v>13280</v>
      </c>
      <c r="H30" s="351">
        <v>28078</v>
      </c>
      <c r="I30" s="351">
        <v>33993</v>
      </c>
      <c r="J30" s="351">
        <v>62071</v>
      </c>
      <c r="K30" s="351">
        <v>79065</v>
      </c>
      <c r="L30" s="351">
        <v>137204</v>
      </c>
      <c r="M30" s="351">
        <v>216269</v>
      </c>
      <c r="N30" s="352"/>
    </row>
    <row r="31" spans="1:18" ht="21" customHeight="1">
      <c r="A31" s="63" t="s">
        <v>218</v>
      </c>
      <c r="B31" s="321">
        <v>29763</v>
      </c>
      <c r="C31" s="321">
        <v>51428</v>
      </c>
      <c r="D31" s="321">
        <v>81191</v>
      </c>
      <c r="E31" s="321">
        <v>1671</v>
      </c>
      <c r="F31" s="321">
        <v>2016</v>
      </c>
      <c r="G31" s="321">
        <v>3687</v>
      </c>
      <c r="H31" s="321">
        <v>11800</v>
      </c>
      <c r="I31" s="321">
        <v>14583</v>
      </c>
      <c r="J31" s="321">
        <v>26383</v>
      </c>
      <c r="K31" s="321">
        <v>43234</v>
      </c>
      <c r="L31" s="321">
        <v>68027</v>
      </c>
      <c r="M31" s="321">
        <v>111261</v>
      </c>
      <c r="N31" s="322"/>
    </row>
    <row r="32" spans="1:18" ht="21" customHeight="1">
      <c r="A32" s="15" t="s">
        <v>347</v>
      </c>
      <c r="B32" s="265">
        <v>16204</v>
      </c>
      <c r="C32" s="265">
        <v>33259</v>
      </c>
      <c r="D32" s="265">
        <v>49463</v>
      </c>
      <c r="E32" s="265">
        <v>960</v>
      </c>
      <c r="F32" s="265">
        <v>1256</v>
      </c>
      <c r="G32" s="265">
        <v>2216</v>
      </c>
      <c r="H32" s="265">
        <v>7338</v>
      </c>
      <c r="I32" s="265">
        <v>9489</v>
      </c>
      <c r="J32" s="265">
        <v>16827</v>
      </c>
      <c r="K32" s="265">
        <v>24502</v>
      </c>
      <c r="L32" s="265">
        <v>44004</v>
      </c>
      <c r="M32" s="265">
        <v>68506</v>
      </c>
      <c r="N32" s="266"/>
    </row>
    <row r="33" spans="1:15" ht="21" customHeight="1">
      <c r="A33" s="15" t="s">
        <v>219</v>
      </c>
      <c r="B33" s="265">
        <v>51736</v>
      </c>
      <c r="C33" s="265">
        <v>97885</v>
      </c>
      <c r="D33" s="265">
        <v>149621</v>
      </c>
      <c r="E33" s="265">
        <v>6090</v>
      </c>
      <c r="F33" s="265">
        <v>11323</v>
      </c>
      <c r="G33" s="265">
        <v>17413</v>
      </c>
      <c r="H33" s="265">
        <v>34101</v>
      </c>
      <c r="I33" s="265">
        <v>43932</v>
      </c>
      <c r="J33" s="265">
        <v>78033</v>
      </c>
      <c r="K33" s="265">
        <v>91927</v>
      </c>
      <c r="L33" s="265">
        <v>153140</v>
      </c>
      <c r="M33" s="265">
        <v>245067</v>
      </c>
      <c r="N33" s="266"/>
    </row>
    <row r="34" spans="1:15" ht="21" customHeight="1">
      <c r="A34" s="15" t="s">
        <v>220</v>
      </c>
      <c r="B34" s="265">
        <v>32872</v>
      </c>
      <c r="C34" s="265">
        <v>70047</v>
      </c>
      <c r="D34" s="265">
        <v>102919</v>
      </c>
      <c r="E34" s="265">
        <v>4506</v>
      </c>
      <c r="F34" s="265">
        <v>7611</v>
      </c>
      <c r="G34" s="265">
        <v>12117</v>
      </c>
      <c r="H34" s="265">
        <v>16422</v>
      </c>
      <c r="I34" s="265">
        <v>25099</v>
      </c>
      <c r="J34" s="265">
        <v>41521</v>
      </c>
      <c r="K34" s="265">
        <v>53800</v>
      </c>
      <c r="L34" s="265">
        <v>102757</v>
      </c>
      <c r="M34" s="265">
        <v>156557</v>
      </c>
      <c r="N34" s="266"/>
    </row>
    <row r="35" spans="1:15" ht="21" customHeight="1">
      <c r="A35" s="64" t="s">
        <v>222</v>
      </c>
      <c r="B35" s="351">
        <v>31179</v>
      </c>
      <c r="C35" s="351">
        <v>79735</v>
      </c>
      <c r="D35" s="351">
        <v>110914</v>
      </c>
      <c r="E35" s="351">
        <v>3457</v>
      </c>
      <c r="F35" s="351">
        <v>4682</v>
      </c>
      <c r="G35" s="351">
        <v>8139</v>
      </c>
      <c r="H35" s="351">
        <v>21302</v>
      </c>
      <c r="I35" s="351">
        <v>31891</v>
      </c>
      <c r="J35" s="351">
        <v>53193</v>
      </c>
      <c r="K35" s="351">
        <v>55938</v>
      </c>
      <c r="L35" s="351">
        <v>116308</v>
      </c>
      <c r="M35" s="351">
        <v>172246</v>
      </c>
      <c r="N35" s="352"/>
    </row>
    <row r="36" spans="1:15" ht="21" customHeight="1">
      <c r="A36" s="63" t="s">
        <v>293</v>
      </c>
      <c r="B36" s="321">
        <v>7421</v>
      </c>
      <c r="C36" s="265">
        <v>0</v>
      </c>
      <c r="D36" s="321">
        <v>7421</v>
      </c>
      <c r="E36" s="265" t="s">
        <v>265</v>
      </c>
      <c r="F36" s="265" t="s">
        <v>265</v>
      </c>
      <c r="G36" s="321" t="s">
        <v>148</v>
      </c>
      <c r="H36" s="265" t="s">
        <v>265</v>
      </c>
      <c r="I36" s="265" t="s">
        <v>265</v>
      </c>
      <c r="J36" s="265" t="s">
        <v>265</v>
      </c>
      <c r="K36" s="321">
        <v>7421</v>
      </c>
      <c r="L36" s="265">
        <v>0</v>
      </c>
      <c r="M36" s="321">
        <v>7421</v>
      </c>
      <c r="N36" s="322"/>
    </row>
    <row r="37" spans="1:15" ht="21" customHeight="1">
      <c r="A37" s="15" t="s">
        <v>224</v>
      </c>
      <c r="B37" s="265">
        <v>527</v>
      </c>
      <c r="C37" s="265">
        <v>1099</v>
      </c>
      <c r="D37" s="265">
        <v>1626</v>
      </c>
      <c r="E37" s="265">
        <v>30</v>
      </c>
      <c r="F37" s="265">
        <v>45</v>
      </c>
      <c r="G37" s="265">
        <v>75</v>
      </c>
      <c r="H37" s="265">
        <v>486</v>
      </c>
      <c r="I37" s="265">
        <v>535</v>
      </c>
      <c r="J37" s="265">
        <v>1021</v>
      </c>
      <c r="K37" s="265">
        <v>1043</v>
      </c>
      <c r="L37" s="265">
        <v>1679</v>
      </c>
      <c r="M37" s="265">
        <v>2722</v>
      </c>
      <c r="N37" s="266"/>
    </row>
    <row r="38" spans="1:15" ht="21" customHeight="1">
      <c r="A38" s="15" t="s">
        <v>228</v>
      </c>
      <c r="B38" s="265">
        <v>13703</v>
      </c>
      <c r="C38" s="265">
        <v>37726</v>
      </c>
      <c r="D38" s="265">
        <v>51429</v>
      </c>
      <c r="E38" s="265">
        <v>1842</v>
      </c>
      <c r="F38" s="265">
        <v>1955</v>
      </c>
      <c r="G38" s="265">
        <v>3797</v>
      </c>
      <c r="H38" s="265">
        <v>11192</v>
      </c>
      <c r="I38" s="265">
        <v>14557</v>
      </c>
      <c r="J38" s="265">
        <v>25749</v>
      </c>
      <c r="K38" s="265">
        <v>26737</v>
      </c>
      <c r="L38" s="265">
        <v>54238</v>
      </c>
      <c r="M38" s="265">
        <v>80975</v>
      </c>
      <c r="N38" s="266"/>
      <c r="O38" s="62"/>
    </row>
    <row r="39" spans="1:15" ht="21" customHeight="1">
      <c r="A39" s="403" t="s">
        <v>289</v>
      </c>
      <c r="B39" s="265">
        <v>31336</v>
      </c>
      <c r="C39" s="265">
        <v>59420</v>
      </c>
      <c r="D39" s="265">
        <v>90756</v>
      </c>
      <c r="E39" s="265">
        <v>4340</v>
      </c>
      <c r="F39" s="265">
        <v>5697</v>
      </c>
      <c r="G39" s="265">
        <v>10037</v>
      </c>
      <c r="H39" s="265">
        <v>16549</v>
      </c>
      <c r="I39" s="265">
        <v>18313</v>
      </c>
      <c r="J39" s="265">
        <v>34862</v>
      </c>
      <c r="K39" s="265">
        <v>52225</v>
      </c>
      <c r="L39" s="265">
        <v>83430</v>
      </c>
      <c r="M39" s="265">
        <v>135655</v>
      </c>
      <c r="N39" s="266"/>
      <c r="O39" s="62"/>
    </row>
    <row r="40" spans="1:15" ht="21" customHeight="1">
      <c r="A40" s="15" t="s">
        <v>233</v>
      </c>
      <c r="B40" s="265">
        <v>12080</v>
      </c>
      <c r="C40" s="265">
        <v>15805</v>
      </c>
      <c r="D40" s="265">
        <v>27885</v>
      </c>
      <c r="E40" s="265">
        <v>58</v>
      </c>
      <c r="F40" s="265">
        <v>278</v>
      </c>
      <c r="G40" s="265">
        <v>336</v>
      </c>
      <c r="H40" s="265">
        <v>719</v>
      </c>
      <c r="I40" s="265">
        <v>1393</v>
      </c>
      <c r="J40" s="265">
        <v>2112</v>
      </c>
      <c r="K40" s="265">
        <v>12857</v>
      </c>
      <c r="L40" s="265">
        <v>17476</v>
      </c>
      <c r="M40" s="265">
        <v>30333</v>
      </c>
      <c r="N40" s="50"/>
      <c r="O40" s="562"/>
    </row>
    <row r="41" spans="1:15" ht="21" customHeight="1">
      <c r="A41" s="63" t="s">
        <v>225</v>
      </c>
      <c r="B41" s="321">
        <v>68191</v>
      </c>
      <c r="C41" s="321">
        <v>128698</v>
      </c>
      <c r="D41" s="321">
        <v>196889</v>
      </c>
      <c r="E41" s="321">
        <v>4594</v>
      </c>
      <c r="F41" s="321">
        <v>7651</v>
      </c>
      <c r="G41" s="321">
        <v>12245</v>
      </c>
      <c r="H41" s="321">
        <v>24287</v>
      </c>
      <c r="I41" s="321">
        <v>28842</v>
      </c>
      <c r="J41" s="321">
        <v>53129</v>
      </c>
      <c r="K41" s="321">
        <v>97072</v>
      </c>
      <c r="L41" s="321">
        <v>165191</v>
      </c>
      <c r="M41" s="321">
        <v>262263</v>
      </c>
      <c r="N41" s="322"/>
      <c r="O41" s="62"/>
    </row>
    <row r="42" spans="1:15" ht="21" customHeight="1">
      <c r="A42" s="15" t="s">
        <v>226</v>
      </c>
      <c r="B42" s="265">
        <v>10144</v>
      </c>
      <c r="C42" s="265">
        <v>19704</v>
      </c>
      <c r="D42" s="265">
        <v>29848</v>
      </c>
      <c r="E42" s="265">
        <v>476</v>
      </c>
      <c r="F42" s="265">
        <v>672</v>
      </c>
      <c r="G42" s="265">
        <v>1148</v>
      </c>
      <c r="H42" s="265">
        <v>5363</v>
      </c>
      <c r="I42" s="265">
        <v>6625</v>
      </c>
      <c r="J42" s="265">
        <v>11988</v>
      </c>
      <c r="K42" s="265">
        <v>15983</v>
      </c>
      <c r="L42" s="265">
        <v>27001</v>
      </c>
      <c r="M42" s="265">
        <v>42984</v>
      </c>
      <c r="N42" s="266"/>
    </row>
    <row r="43" spans="1:15" ht="21" customHeight="1">
      <c r="A43" s="15" t="s">
        <v>229</v>
      </c>
      <c r="B43" s="265">
        <v>7184</v>
      </c>
      <c r="C43" s="265">
        <v>17673</v>
      </c>
      <c r="D43" s="265">
        <v>24857</v>
      </c>
      <c r="E43" s="265">
        <v>537</v>
      </c>
      <c r="F43" s="265">
        <v>550</v>
      </c>
      <c r="G43" s="265">
        <v>1087</v>
      </c>
      <c r="H43" s="265">
        <v>2696</v>
      </c>
      <c r="I43" s="265">
        <v>4047</v>
      </c>
      <c r="J43" s="265">
        <v>6743</v>
      </c>
      <c r="K43" s="265">
        <v>10417</v>
      </c>
      <c r="L43" s="265">
        <v>22270</v>
      </c>
      <c r="M43" s="265">
        <v>32687</v>
      </c>
      <c r="N43" s="266"/>
    </row>
    <row r="44" spans="1:15" ht="21" customHeight="1">
      <c r="A44" s="15" t="s">
        <v>227</v>
      </c>
      <c r="B44" s="265">
        <v>45276</v>
      </c>
      <c r="C44" s="265">
        <v>76191</v>
      </c>
      <c r="D44" s="265">
        <v>121467</v>
      </c>
      <c r="E44" s="265">
        <v>1023</v>
      </c>
      <c r="F44" s="265">
        <v>1157</v>
      </c>
      <c r="G44" s="265">
        <v>2180</v>
      </c>
      <c r="H44" s="265">
        <v>21245</v>
      </c>
      <c r="I44" s="265">
        <v>23840</v>
      </c>
      <c r="J44" s="265">
        <v>45085</v>
      </c>
      <c r="K44" s="265">
        <v>67544</v>
      </c>
      <c r="L44" s="265">
        <v>101188</v>
      </c>
      <c r="M44" s="265">
        <v>168732</v>
      </c>
      <c r="N44" s="266"/>
    </row>
    <row r="45" spans="1:15" ht="21" customHeight="1" thickBot="1">
      <c r="A45" s="65" t="s">
        <v>230</v>
      </c>
      <c r="B45" s="515">
        <v>63965</v>
      </c>
      <c r="C45" s="515">
        <v>146369</v>
      </c>
      <c r="D45" s="515">
        <v>210334</v>
      </c>
      <c r="E45" s="515">
        <v>3239</v>
      </c>
      <c r="F45" s="515">
        <v>5377</v>
      </c>
      <c r="G45" s="515">
        <v>8616</v>
      </c>
      <c r="H45" s="515">
        <v>20006</v>
      </c>
      <c r="I45" s="515">
        <v>30713</v>
      </c>
      <c r="J45" s="515">
        <v>50719</v>
      </c>
      <c r="K45" s="515">
        <v>87210</v>
      </c>
      <c r="L45" s="515">
        <v>182459</v>
      </c>
      <c r="M45" s="515">
        <v>269669</v>
      </c>
      <c r="N45" s="516"/>
    </row>
    <row r="46" spans="1:15" ht="21" customHeight="1" thickBot="1">
      <c r="A46" s="19" t="s">
        <v>158</v>
      </c>
      <c r="B46" s="49">
        <f>SUM(B5:B45)</f>
        <v>1257497</v>
      </c>
      <c r="C46" s="49">
        <f t="shared" ref="C46:M46" si="0">SUM(C5:C45)</f>
        <v>2229719</v>
      </c>
      <c r="D46" s="49">
        <f t="shared" si="0"/>
        <v>6303563</v>
      </c>
      <c r="E46" s="49">
        <f t="shared" si="0"/>
        <v>76626</v>
      </c>
      <c r="F46" s="49">
        <f t="shared" si="0"/>
        <v>121009</v>
      </c>
      <c r="G46" s="49">
        <f t="shared" si="0"/>
        <v>338658</v>
      </c>
      <c r="H46" s="49">
        <f t="shared" si="0"/>
        <v>499344</v>
      </c>
      <c r="I46" s="49">
        <f t="shared" si="0"/>
        <v>634430</v>
      </c>
      <c r="J46" s="49">
        <f t="shared" si="0"/>
        <v>1739807</v>
      </c>
      <c r="K46" s="49">
        <f t="shared" si="0"/>
        <v>1833467</v>
      </c>
      <c r="L46" s="49">
        <f t="shared" si="0"/>
        <v>2985158</v>
      </c>
      <c r="M46" s="49">
        <f t="shared" si="0"/>
        <v>8382028</v>
      </c>
      <c r="N46" s="119"/>
    </row>
    <row r="47" spans="1:15" ht="21" customHeight="1">
      <c r="A47" s="482" t="s">
        <v>231</v>
      </c>
      <c r="B47" s="493" t="s">
        <v>265</v>
      </c>
      <c r="C47" s="493" t="s">
        <v>265</v>
      </c>
      <c r="D47" s="493">
        <v>301</v>
      </c>
      <c r="E47" s="493">
        <v>0</v>
      </c>
      <c r="F47" s="493">
        <v>0</v>
      </c>
      <c r="G47" s="493">
        <v>0</v>
      </c>
      <c r="H47" s="493">
        <v>0</v>
      </c>
      <c r="I47" s="493">
        <v>0</v>
      </c>
      <c r="J47" s="493">
        <v>0</v>
      </c>
      <c r="K47" s="430" t="s">
        <v>265</v>
      </c>
      <c r="L47" s="430" t="s">
        <v>265</v>
      </c>
      <c r="M47" s="494">
        <v>301</v>
      </c>
      <c r="N47" s="495"/>
    </row>
    <row r="48" spans="1:15" ht="21" customHeight="1">
      <c r="A48" s="15" t="s">
        <v>232</v>
      </c>
      <c r="B48" s="265" t="s">
        <v>265</v>
      </c>
      <c r="C48" s="265" t="s">
        <v>265</v>
      </c>
      <c r="D48" s="265" t="s">
        <v>459</v>
      </c>
      <c r="E48" s="265" t="s">
        <v>265</v>
      </c>
      <c r="F48" s="265" t="s">
        <v>265</v>
      </c>
      <c r="G48" s="265" t="s">
        <v>265</v>
      </c>
      <c r="H48" s="265" t="s">
        <v>459</v>
      </c>
      <c r="I48" s="265" t="s">
        <v>265</v>
      </c>
      <c r="J48" s="265" t="s">
        <v>265</v>
      </c>
      <c r="K48" s="265" t="s">
        <v>265</v>
      </c>
      <c r="L48" s="265" t="s">
        <v>265</v>
      </c>
      <c r="M48" s="430">
        <v>30351</v>
      </c>
      <c r="N48" s="431"/>
    </row>
    <row r="49" spans="1:14" ht="21" customHeight="1" thickBot="1">
      <c r="A49" s="65" t="s">
        <v>184</v>
      </c>
      <c r="B49" s="430">
        <v>104884</v>
      </c>
      <c r="C49" s="430">
        <v>90613</v>
      </c>
      <c r="D49" s="680">
        <v>195497</v>
      </c>
      <c r="E49" s="430">
        <v>1979</v>
      </c>
      <c r="F49" s="430">
        <v>2441</v>
      </c>
      <c r="G49" s="680">
        <v>4420</v>
      </c>
      <c r="H49" s="430">
        <v>7780</v>
      </c>
      <c r="I49" s="430">
        <v>10159</v>
      </c>
      <c r="J49" s="680">
        <v>17939</v>
      </c>
      <c r="K49" s="430">
        <v>114643</v>
      </c>
      <c r="L49" s="430">
        <v>103213</v>
      </c>
      <c r="M49" s="680">
        <v>217856</v>
      </c>
      <c r="N49" s="547"/>
    </row>
    <row r="50" spans="1:14" ht="21" customHeight="1" thickBot="1">
      <c r="A50" s="18" t="s">
        <v>158</v>
      </c>
      <c r="B50" s="47">
        <f t="shared" ref="B50:M50" si="1">SUM(B47:B49)</f>
        <v>104884</v>
      </c>
      <c r="C50" s="47">
        <f t="shared" si="1"/>
        <v>90613</v>
      </c>
      <c r="D50" s="47">
        <f t="shared" si="1"/>
        <v>195798</v>
      </c>
      <c r="E50" s="47">
        <f t="shared" si="1"/>
        <v>1979</v>
      </c>
      <c r="F50" s="47">
        <f t="shared" si="1"/>
        <v>2441</v>
      </c>
      <c r="G50" s="47">
        <f t="shared" si="1"/>
        <v>4420</v>
      </c>
      <c r="H50" s="47">
        <f t="shared" si="1"/>
        <v>7780</v>
      </c>
      <c r="I50" s="47">
        <f t="shared" si="1"/>
        <v>10159</v>
      </c>
      <c r="J50" s="47">
        <f t="shared" si="1"/>
        <v>17939</v>
      </c>
      <c r="K50" s="47">
        <f t="shared" si="1"/>
        <v>114643</v>
      </c>
      <c r="L50" s="47">
        <f t="shared" si="1"/>
        <v>103213</v>
      </c>
      <c r="M50" s="47">
        <f t="shared" si="1"/>
        <v>248508</v>
      </c>
      <c r="N50" s="117"/>
    </row>
    <row r="51" spans="1:14" ht="21" customHeight="1" thickBot="1">
      <c r="A51" s="19" t="s">
        <v>11</v>
      </c>
      <c r="B51" s="49">
        <f>B46+B50</f>
        <v>1362381</v>
      </c>
      <c r="C51" s="49">
        <f t="shared" ref="C51:M51" si="2">C46+C50</f>
        <v>2320332</v>
      </c>
      <c r="D51" s="49">
        <f t="shared" si="2"/>
        <v>6499361</v>
      </c>
      <c r="E51" s="49">
        <f t="shared" si="2"/>
        <v>78605</v>
      </c>
      <c r="F51" s="49">
        <f t="shared" si="2"/>
        <v>123450</v>
      </c>
      <c r="G51" s="49">
        <f t="shared" si="2"/>
        <v>343078</v>
      </c>
      <c r="H51" s="49">
        <f t="shared" si="2"/>
        <v>507124</v>
      </c>
      <c r="I51" s="49">
        <f t="shared" si="2"/>
        <v>644589</v>
      </c>
      <c r="J51" s="49">
        <f t="shared" si="2"/>
        <v>1757746</v>
      </c>
      <c r="K51" s="49">
        <f t="shared" si="2"/>
        <v>1948110</v>
      </c>
      <c r="L51" s="49">
        <f t="shared" si="2"/>
        <v>3088371</v>
      </c>
      <c r="M51" s="49">
        <f t="shared" si="2"/>
        <v>8630536</v>
      </c>
      <c r="N51" s="119"/>
    </row>
  </sheetData>
  <mergeCells count="6">
    <mergeCell ref="A2:A4"/>
    <mergeCell ref="B2:J2"/>
    <mergeCell ref="B3:D3"/>
    <mergeCell ref="E3:G3"/>
    <mergeCell ref="H3:J3"/>
    <mergeCell ref="K3:M3"/>
  </mergeCells>
  <phoneticPr fontId="2"/>
  <pageMargins left="0.78740157480314965" right="0.78740157480314965" top="0.98425196850393704" bottom="1.1811023622047245" header="0.51181102362204722" footer="0.51181102362204722"/>
  <pageSetup paperSize="9" scale="72" firstPageNumber="42" fitToWidth="2" orientation="portrait" cellComments="asDisplayed" useFirstPageNumber="1" r:id="rId1"/>
  <headerFooter alignWithMargins="0">
    <oddFooter>&amp;C&amp;"ＭＳ 明朝,標準"&amp;16&amp;P</oddFooter>
  </headerFooter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51"/>
  <sheetViews>
    <sheetView view="pageBreakPreview" zoomScale="80" zoomScaleNormal="80" zoomScaleSheetLayoutView="80" workbookViewId="0">
      <selection activeCell="B54" sqref="B54"/>
    </sheetView>
  </sheetViews>
  <sheetFormatPr defaultRowHeight="13.5"/>
  <cols>
    <col min="1" max="1" width="10.625" style="56" customWidth="1"/>
    <col min="2" max="2" width="23.125" style="41" bestFit="1" customWidth="1"/>
    <col min="3" max="6" width="8.375" style="41" customWidth="1"/>
    <col min="7" max="7" width="6.5" style="41" customWidth="1"/>
    <col min="8" max="8" width="30.875" style="41" bestFit="1" customWidth="1"/>
    <col min="9" max="9" width="9.375" style="41" customWidth="1"/>
    <col min="10" max="10" width="11.625" style="41" bestFit="1" customWidth="1"/>
    <col min="11" max="12" width="7.75" style="41" customWidth="1"/>
    <col min="13" max="13" width="9.375" style="41" customWidth="1"/>
    <col min="14" max="14" width="61.625" style="41" customWidth="1"/>
    <col min="15" max="16384" width="9" style="41"/>
  </cols>
  <sheetData>
    <row r="1" spans="1:189" ht="14.25">
      <c r="A1" s="767" t="s">
        <v>142</v>
      </c>
      <c r="B1" s="163"/>
      <c r="N1" s="56" t="str">
        <f>貸出サービス概況!AA1</f>
        <v>平成30年度</v>
      </c>
    </row>
    <row r="2" spans="1:189" ht="14.1" customHeight="1">
      <c r="A2" s="846" t="s">
        <v>0</v>
      </c>
      <c r="B2" s="862" t="s">
        <v>69</v>
      </c>
      <c r="C2" s="863"/>
      <c r="D2" s="863"/>
      <c r="E2" s="863"/>
      <c r="F2" s="863"/>
      <c r="G2" s="863"/>
      <c r="H2" s="863"/>
      <c r="I2" s="57"/>
      <c r="J2" s="792" t="s">
        <v>70</v>
      </c>
      <c r="K2" s="864" t="s">
        <v>71</v>
      </c>
      <c r="L2" s="865"/>
      <c r="M2" s="872"/>
      <c r="N2" s="73" t="s">
        <v>356</v>
      </c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FW2" s="54"/>
      <c r="FX2" s="54"/>
      <c r="FY2" s="54"/>
      <c r="FZ2" s="54"/>
      <c r="GA2" s="54"/>
      <c r="GB2" s="54"/>
      <c r="GC2" s="54"/>
      <c r="GD2" s="54"/>
      <c r="GG2" s="68"/>
    </row>
    <row r="3" spans="1:189" ht="14.1" customHeight="1">
      <c r="A3" s="847"/>
      <c r="B3" s="856" t="s">
        <v>73</v>
      </c>
      <c r="C3" s="63" t="s">
        <v>74</v>
      </c>
      <c r="D3" s="182" t="s">
        <v>75</v>
      </c>
      <c r="E3" s="187" t="s">
        <v>76</v>
      </c>
      <c r="F3" s="11" t="s">
        <v>77</v>
      </c>
      <c r="G3" s="885" t="s">
        <v>461</v>
      </c>
      <c r="H3" s="856" t="s">
        <v>78</v>
      </c>
      <c r="I3" s="73" t="s">
        <v>79</v>
      </c>
      <c r="J3" s="73" t="s">
        <v>79</v>
      </c>
      <c r="K3" s="84" t="s">
        <v>80</v>
      </c>
      <c r="L3" s="95" t="s">
        <v>81</v>
      </c>
      <c r="M3" s="73" t="s">
        <v>47</v>
      </c>
      <c r="N3" s="12" t="s">
        <v>194</v>
      </c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FW3" s="54"/>
      <c r="FX3" s="54"/>
      <c r="FY3" s="54"/>
      <c r="FZ3" s="54"/>
      <c r="GA3" s="54"/>
      <c r="GB3" s="54"/>
      <c r="GC3" s="54"/>
      <c r="GD3" s="54"/>
      <c r="GG3" s="68"/>
    </row>
    <row r="4" spans="1:189" ht="14.1" customHeight="1">
      <c r="A4" s="869"/>
      <c r="B4" s="866"/>
      <c r="C4" s="12" t="s">
        <v>82</v>
      </c>
      <c r="D4" s="12" t="s">
        <v>34</v>
      </c>
      <c r="E4" s="12" t="s">
        <v>16</v>
      </c>
      <c r="F4" s="201" t="s">
        <v>83</v>
      </c>
      <c r="G4" s="886"/>
      <c r="H4" s="857"/>
      <c r="I4" s="12" t="s">
        <v>16</v>
      </c>
      <c r="J4" s="12" t="s">
        <v>84</v>
      </c>
      <c r="K4" s="60" t="s">
        <v>85</v>
      </c>
      <c r="L4" s="12" t="s">
        <v>86</v>
      </c>
      <c r="M4" s="12" t="s">
        <v>24</v>
      </c>
      <c r="N4" s="61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FW4" s="54"/>
      <c r="FX4" s="54"/>
      <c r="FY4" s="54"/>
      <c r="FZ4" s="54"/>
      <c r="GA4" s="54"/>
      <c r="GB4" s="54"/>
      <c r="GC4" s="54"/>
      <c r="GD4" s="54"/>
      <c r="GG4" s="68"/>
    </row>
    <row r="5" spans="1:189" ht="31.5" customHeight="1">
      <c r="A5" s="63" t="s">
        <v>260</v>
      </c>
      <c r="B5" s="323"/>
      <c r="C5" s="648">
        <v>0</v>
      </c>
      <c r="D5" s="648"/>
      <c r="E5" s="648"/>
      <c r="F5" s="648"/>
      <c r="G5" s="648"/>
      <c r="H5" s="649"/>
      <c r="I5" s="648"/>
      <c r="J5" s="648">
        <v>23091</v>
      </c>
      <c r="K5" s="648">
        <v>9</v>
      </c>
      <c r="L5" s="648">
        <v>41</v>
      </c>
      <c r="M5" s="648">
        <v>1182</v>
      </c>
      <c r="N5" s="227" t="s">
        <v>453</v>
      </c>
    </row>
    <row r="6" spans="1:189" ht="18" customHeight="1">
      <c r="A6" s="15" t="s">
        <v>269</v>
      </c>
      <c r="B6" s="267"/>
      <c r="C6" s="650">
        <v>0</v>
      </c>
      <c r="D6" s="268"/>
      <c r="E6" s="268"/>
      <c r="F6" s="268"/>
      <c r="G6" s="268"/>
      <c r="H6" s="269"/>
      <c r="I6" s="268"/>
      <c r="J6" s="268">
        <v>0</v>
      </c>
      <c r="K6" s="268">
        <v>62</v>
      </c>
      <c r="L6" s="268">
        <v>231</v>
      </c>
      <c r="M6" s="268">
        <v>13885</v>
      </c>
      <c r="N6" s="394"/>
    </row>
    <row r="7" spans="1:189" ht="18" customHeight="1">
      <c r="A7" s="15" t="s">
        <v>271</v>
      </c>
      <c r="B7" s="267"/>
      <c r="C7" s="268">
        <v>0</v>
      </c>
      <c r="D7" s="268"/>
      <c r="E7" s="268"/>
      <c r="F7" s="268"/>
      <c r="G7" s="268"/>
      <c r="H7" s="269"/>
      <c r="I7" s="268"/>
      <c r="J7" s="268">
        <v>0</v>
      </c>
      <c r="K7" s="268">
        <v>20</v>
      </c>
      <c r="L7" s="268">
        <v>94</v>
      </c>
      <c r="M7" s="268">
        <v>347</v>
      </c>
      <c r="N7" s="394"/>
    </row>
    <row r="8" spans="1:189" ht="18" customHeight="1">
      <c r="A8" s="15" t="s">
        <v>257</v>
      </c>
      <c r="B8" s="267"/>
      <c r="C8" s="268">
        <v>0</v>
      </c>
      <c r="D8" s="268"/>
      <c r="E8" s="268"/>
      <c r="F8" s="268"/>
      <c r="G8" s="268"/>
      <c r="H8" s="651"/>
      <c r="I8" s="268"/>
      <c r="J8" s="268">
        <v>113435</v>
      </c>
      <c r="K8" s="268">
        <v>65</v>
      </c>
      <c r="L8" s="268" t="s">
        <v>527</v>
      </c>
      <c r="M8" s="268">
        <v>7767</v>
      </c>
      <c r="N8" s="224" t="s">
        <v>454</v>
      </c>
    </row>
    <row r="9" spans="1:189" ht="18" customHeight="1">
      <c r="A9" s="15" t="s">
        <v>258</v>
      </c>
      <c r="B9" s="267"/>
      <c r="C9" s="268">
        <v>0</v>
      </c>
      <c r="D9" s="268"/>
      <c r="E9" s="268"/>
      <c r="F9" s="268"/>
      <c r="G9" s="268"/>
      <c r="H9" s="269"/>
      <c r="I9" s="268"/>
      <c r="J9" s="268">
        <v>0</v>
      </c>
      <c r="K9" s="268">
        <v>9</v>
      </c>
      <c r="L9" s="268" t="s">
        <v>527</v>
      </c>
      <c r="M9" s="268">
        <v>1033</v>
      </c>
      <c r="N9" s="394"/>
    </row>
    <row r="10" spans="1:189" ht="18" customHeight="1">
      <c r="A10" s="63" t="s">
        <v>143</v>
      </c>
      <c r="B10" s="323"/>
      <c r="C10" s="648">
        <v>0</v>
      </c>
      <c r="D10" s="648"/>
      <c r="E10" s="648"/>
      <c r="F10" s="648"/>
      <c r="G10" s="648"/>
      <c r="H10" s="649"/>
      <c r="I10" s="648"/>
      <c r="J10" s="648">
        <v>0</v>
      </c>
      <c r="K10" s="648">
        <v>15</v>
      </c>
      <c r="L10" s="648" t="s">
        <v>148</v>
      </c>
      <c r="M10" s="648">
        <v>1268</v>
      </c>
      <c r="N10" s="652"/>
    </row>
    <row r="11" spans="1:189" ht="18" customHeight="1">
      <c r="A11" s="15" t="s">
        <v>144</v>
      </c>
      <c r="B11" s="267"/>
      <c r="C11" s="268">
        <v>0</v>
      </c>
      <c r="D11" s="268"/>
      <c r="E11" s="268"/>
      <c r="F11" s="268"/>
      <c r="G11" s="268"/>
      <c r="H11" s="269"/>
      <c r="I11" s="268"/>
      <c r="J11" s="268">
        <v>0</v>
      </c>
      <c r="K11" s="268">
        <v>8</v>
      </c>
      <c r="L11" s="268" t="s">
        <v>148</v>
      </c>
      <c r="M11" s="268">
        <v>833</v>
      </c>
      <c r="N11" s="394"/>
    </row>
    <row r="12" spans="1:189" ht="18" customHeight="1">
      <c r="A12" s="15" t="s">
        <v>147</v>
      </c>
      <c r="B12" s="267"/>
      <c r="C12" s="268">
        <v>0</v>
      </c>
      <c r="D12" s="268"/>
      <c r="E12" s="268"/>
      <c r="F12" s="268"/>
      <c r="G12" s="268"/>
      <c r="H12" s="269"/>
      <c r="I12" s="268"/>
      <c r="J12" s="268">
        <v>0</v>
      </c>
      <c r="K12" s="268">
        <v>16</v>
      </c>
      <c r="L12" s="268" t="s">
        <v>527</v>
      </c>
      <c r="M12" s="268">
        <v>1282</v>
      </c>
      <c r="N12" s="394"/>
    </row>
    <row r="13" spans="1:189" ht="18" customHeight="1">
      <c r="A13" s="15" t="s">
        <v>223</v>
      </c>
      <c r="B13" s="653"/>
      <c r="C13" s="432">
        <v>0</v>
      </c>
      <c r="D13" s="432"/>
      <c r="E13" s="432"/>
      <c r="F13" s="432"/>
      <c r="G13" s="432"/>
      <c r="H13" s="654"/>
      <c r="I13" s="46"/>
      <c r="J13" s="46">
        <v>0</v>
      </c>
      <c r="K13" s="46">
        <v>15</v>
      </c>
      <c r="L13" s="46" t="s">
        <v>527</v>
      </c>
      <c r="M13" s="46">
        <v>939</v>
      </c>
      <c r="N13" s="655"/>
    </row>
    <row r="14" spans="1:189" ht="18" customHeight="1">
      <c r="A14" s="64" t="s">
        <v>145</v>
      </c>
      <c r="B14" s="353"/>
      <c r="C14" s="354">
        <v>0</v>
      </c>
      <c r="D14" s="354"/>
      <c r="E14" s="354"/>
      <c r="F14" s="354"/>
      <c r="G14" s="354"/>
      <c r="H14" s="355"/>
      <c r="I14" s="354"/>
      <c r="J14" s="354">
        <v>12652</v>
      </c>
      <c r="K14" s="354">
        <v>167</v>
      </c>
      <c r="L14" s="354" t="s">
        <v>522</v>
      </c>
      <c r="M14" s="354">
        <v>20568</v>
      </c>
      <c r="N14" s="226" t="s">
        <v>526</v>
      </c>
    </row>
    <row r="15" spans="1:189" ht="18" customHeight="1">
      <c r="A15" s="63" t="s">
        <v>259</v>
      </c>
      <c r="B15" s="323"/>
      <c r="C15" s="648">
        <v>0</v>
      </c>
      <c r="D15" s="648"/>
      <c r="E15" s="648"/>
      <c r="F15" s="648"/>
      <c r="G15" s="648"/>
      <c r="H15" s="649"/>
      <c r="I15" s="648"/>
      <c r="J15" s="648">
        <v>0</v>
      </c>
      <c r="K15" s="648">
        <v>52</v>
      </c>
      <c r="L15" s="648" t="s">
        <v>522</v>
      </c>
      <c r="M15" s="648">
        <v>1568</v>
      </c>
      <c r="N15" s="656"/>
    </row>
    <row r="16" spans="1:189" ht="18" customHeight="1">
      <c r="A16" s="15" t="s">
        <v>251</v>
      </c>
      <c r="B16" s="267"/>
      <c r="C16" s="268">
        <v>0</v>
      </c>
      <c r="D16" s="268"/>
      <c r="E16" s="268"/>
      <c r="F16" s="268"/>
      <c r="G16" s="268"/>
      <c r="H16" s="269"/>
      <c r="I16" s="268"/>
      <c r="J16" s="268">
        <v>116606</v>
      </c>
      <c r="K16" s="268">
        <v>68</v>
      </c>
      <c r="L16" s="268">
        <v>910</v>
      </c>
      <c r="M16" s="268">
        <v>19811</v>
      </c>
      <c r="N16" s="394" t="s">
        <v>519</v>
      </c>
    </row>
    <row r="17" spans="1:14" ht="18" customHeight="1">
      <c r="A17" s="15" t="s">
        <v>235</v>
      </c>
      <c r="B17" s="657"/>
      <c r="C17" s="658">
        <v>0</v>
      </c>
      <c r="D17" s="658"/>
      <c r="E17" s="658"/>
      <c r="F17" s="658"/>
      <c r="G17" s="658"/>
      <c r="H17" s="659"/>
      <c r="I17" s="658"/>
      <c r="J17" s="658">
        <v>0</v>
      </c>
      <c r="K17" s="658">
        <v>23</v>
      </c>
      <c r="L17" s="660">
        <v>361</v>
      </c>
      <c r="M17" s="661">
        <v>3264</v>
      </c>
      <c r="N17" s="662"/>
    </row>
    <row r="18" spans="1:14" ht="18" customHeight="1">
      <c r="A18" s="15" t="s">
        <v>237</v>
      </c>
      <c r="B18" s="267"/>
      <c r="C18" s="268">
        <v>0</v>
      </c>
      <c r="D18" s="268"/>
      <c r="E18" s="268"/>
      <c r="F18" s="268"/>
      <c r="G18" s="268"/>
      <c r="H18" s="269"/>
      <c r="I18" s="268"/>
      <c r="J18" s="268">
        <v>0</v>
      </c>
      <c r="K18" s="268">
        <v>26</v>
      </c>
      <c r="L18" s="268">
        <v>316</v>
      </c>
      <c r="M18" s="268">
        <v>4205</v>
      </c>
      <c r="N18" s="662"/>
    </row>
    <row r="19" spans="1:14" ht="18" customHeight="1">
      <c r="A19" s="64" t="s">
        <v>234</v>
      </c>
      <c r="B19" s="353"/>
      <c r="C19" s="354">
        <v>0</v>
      </c>
      <c r="D19" s="354"/>
      <c r="E19" s="354"/>
      <c r="F19" s="354"/>
      <c r="G19" s="354"/>
      <c r="H19" s="355"/>
      <c r="I19" s="354"/>
      <c r="J19" s="354">
        <v>0</v>
      </c>
      <c r="K19" s="354">
        <v>24</v>
      </c>
      <c r="L19" s="354">
        <v>292</v>
      </c>
      <c r="M19" s="354">
        <v>2666</v>
      </c>
      <c r="N19" s="663"/>
    </row>
    <row r="20" spans="1:14" ht="18" customHeight="1">
      <c r="A20" s="63" t="s">
        <v>252</v>
      </c>
      <c r="B20" s="664"/>
      <c r="C20" s="665">
        <v>0</v>
      </c>
      <c r="D20" s="665"/>
      <c r="E20" s="665"/>
      <c r="F20" s="665"/>
      <c r="G20" s="665"/>
      <c r="H20" s="666"/>
      <c r="I20" s="665"/>
      <c r="J20" s="665">
        <v>0</v>
      </c>
      <c r="K20" s="665">
        <v>53</v>
      </c>
      <c r="L20" s="665">
        <v>448</v>
      </c>
      <c r="M20" s="665">
        <v>4009</v>
      </c>
      <c r="N20" s="667"/>
    </row>
    <row r="21" spans="1:14" ht="18" customHeight="1">
      <c r="A21" s="15" t="s">
        <v>209</v>
      </c>
      <c r="B21" s="668"/>
      <c r="C21" s="268">
        <v>0</v>
      </c>
      <c r="D21" s="268"/>
      <c r="E21" s="268"/>
      <c r="F21" s="268"/>
      <c r="G21" s="268"/>
      <c r="H21" s="269"/>
      <c r="I21" s="268"/>
      <c r="J21" s="268">
        <v>0</v>
      </c>
      <c r="K21" s="268">
        <v>24</v>
      </c>
      <c r="L21" s="268">
        <v>87</v>
      </c>
      <c r="M21" s="268">
        <v>462</v>
      </c>
      <c r="N21" s="662"/>
    </row>
    <row r="22" spans="1:14" ht="18" customHeight="1">
      <c r="A22" s="15" t="s">
        <v>211</v>
      </c>
      <c r="B22" s="267"/>
      <c r="C22" s="268">
        <v>0</v>
      </c>
      <c r="D22" s="268"/>
      <c r="E22" s="268"/>
      <c r="F22" s="268"/>
      <c r="G22" s="268"/>
      <c r="H22" s="269"/>
      <c r="I22" s="268"/>
      <c r="J22" s="268">
        <v>0</v>
      </c>
      <c r="K22" s="268">
        <v>116</v>
      </c>
      <c r="L22" s="268">
        <v>813</v>
      </c>
      <c r="M22" s="268">
        <v>10094</v>
      </c>
      <c r="N22" s="394" t="s">
        <v>552</v>
      </c>
    </row>
    <row r="23" spans="1:14" ht="18" customHeight="1">
      <c r="A23" s="15" t="s">
        <v>261</v>
      </c>
      <c r="B23" s="267"/>
      <c r="C23" s="268">
        <v>0</v>
      </c>
      <c r="D23" s="268"/>
      <c r="E23" s="268"/>
      <c r="F23" s="268"/>
      <c r="G23" s="268"/>
      <c r="H23" s="269"/>
      <c r="I23" s="268"/>
      <c r="J23" s="268">
        <v>0</v>
      </c>
      <c r="K23" s="268">
        <v>13</v>
      </c>
      <c r="L23" s="268">
        <v>181</v>
      </c>
      <c r="M23" s="268">
        <v>1901</v>
      </c>
      <c r="N23" s="61"/>
    </row>
    <row r="24" spans="1:14" ht="18" customHeight="1">
      <c r="A24" s="15" t="s">
        <v>475</v>
      </c>
      <c r="B24" s="267"/>
      <c r="C24" s="268">
        <v>0</v>
      </c>
      <c r="D24" s="268"/>
      <c r="E24" s="268"/>
      <c r="F24" s="268"/>
      <c r="G24" s="268"/>
      <c r="H24" s="269"/>
      <c r="I24" s="268"/>
      <c r="J24" s="268">
        <v>0</v>
      </c>
      <c r="K24" s="268">
        <v>0</v>
      </c>
      <c r="L24" s="268">
        <v>0</v>
      </c>
      <c r="M24" s="268">
        <v>0</v>
      </c>
      <c r="N24" s="61"/>
    </row>
    <row r="25" spans="1:14" ht="27" customHeight="1">
      <c r="A25" s="64" t="s">
        <v>212</v>
      </c>
      <c r="B25" s="267" t="s">
        <v>528</v>
      </c>
      <c r="C25" s="354">
        <v>1</v>
      </c>
      <c r="D25" s="354">
        <v>3</v>
      </c>
      <c r="E25" s="354">
        <v>2500</v>
      </c>
      <c r="F25" s="354">
        <v>30</v>
      </c>
      <c r="G25" s="354">
        <v>45</v>
      </c>
      <c r="H25" s="355" t="s">
        <v>441</v>
      </c>
      <c r="I25" s="354">
        <v>13097</v>
      </c>
      <c r="J25" s="354">
        <v>1747</v>
      </c>
      <c r="K25" s="354">
        <v>238</v>
      </c>
      <c r="L25" s="354" t="s">
        <v>148</v>
      </c>
      <c r="M25" s="354">
        <v>11613</v>
      </c>
      <c r="N25" s="669" t="s">
        <v>529</v>
      </c>
    </row>
    <row r="26" spans="1:14" ht="18" customHeight="1">
      <c r="A26" s="63" t="s">
        <v>213</v>
      </c>
      <c r="B26" s="664"/>
      <c r="C26" s="665">
        <v>0</v>
      </c>
      <c r="D26" s="665"/>
      <c r="E26" s="665"/>
      <c r="F26" s="665"/>
      <c r="G26" s="665"/>
      <c r="H26" s="666"/>
      <c r="I26" s="665"/>
      <c r="J26" s="665">
        <v>0</v>
      </c>
      <c r="K26" s="665">
        <v>103</v>
      </c>
      <c r="L26" s="665">
        <v>219</v>
      </c>
      <c r="M26" s="665">
        <v>11927</v>
      </c>
      <c r="N26" s="667"/>
    </row>
    <row r="27" spans="1:14" ht="18" customHeight="1">
      <c r="A27" s="15" t="s">
        <v>214</v>
      </c>
      <c r="B27" s="653"/>
      <c r="C27" s="268">
        <v>0</v>
      </c>
      <c r="D27" s="268"/>
      <c r="E27" s="268"/>
      <c r="F27" s="268"/>
      <c r="G27" s="268"/>
      <c r="H27" s="269"/>
      <c r="I27" s="432"/>
      <c r="J27" s="268">
        <v>48959</v>
      </c>
      <c r="K27" s="268" t="s">
        <v>148</v>
      </c>
      <c r="L27" s="268">
        <v>760</v>
      </c>
      <c r="M27" s="268">
        <v>3266</v>
      </c>
      <c r="N27" s="224" t="s">
        <v>530</v>
      </c>
    </row>
    <row r="28" spans="1:14" ht="18" customHeight="1">
      <c r="A28" s="15" t="s">
        <v>215</v>
      </c>
      <c r="B28" s="653"/>
      <c r="C28" s="268">
        <v>0</v>
      </c>
      <c r="D28" s="268"/>
      <c r="E28" s="268"/>
      <c r="F28" s="268"/>
      <c r="G28" s="268"/>
      <c r="H28" s="269"/>
      <c r="I28" s="268"/>
      <c r="J28" s="268">
        <v>0</v>
      </c>
      <c r="K28" s="268">
        <v>24</v>
      </c>
      <c r="L28" s="268">
        <v>130</v>
      </c>
      <c r="M28" s="268">
        <v>755</v>
      </c>
      <c r="N28" s="662"/>
    </row>
    <row r="29" spans="1:14" ht="18" customHeight="1">
      <c r="A29" s="15" t="s">
        <v>216</v>
      </c>
      <c r="B29" s="267"/>
      <c r="C29" s="268">
        <v>1</v>
      </c>
      <c r="D29" s="268">
        <v>2</v>
      </c>
      <c r="E29" s="268">
        <v>2300</v>
      </c>
      <c r="F29" s="268">
        <v>30</v>
      </c>
      <c r="G29" s="268">
        <v>53</v>
      </c>
      <c r="H29" s="670" t="s">
        <v>531</v>
      </c>
      <c r="I29" s="268">
        <v>56620</v>
      </c>
      <c r="J29" s="268">
        <v>0</v>
      </c>
      <c r="K29" s="268">
        <v>144</v>
      </c>
      <c r="L29" s="268">
        <v>1537</v>
      </c>
      <c r="M29" s="268">
        <v>21308</v>
      </c>
      <c r="N29" s="662"/>
    </row>
    <row r="30" spans="1:14" ht="18" customHeight="1">
      <c r="A30" s="64" t="s">
        <v>217</v>
      </c>
      <c r="B30" s="353"/>
      <c r="C30" s="354">
        <v>0</v>
      </c>
      <c r="D30" s="354"/>
      <c r="E30" s="354"/>
      <c r="F30" s="354"/>
      <c r="G30" s="354"/>
      <c r="H30" s="355"/>
      <c r="I30" s="354"/>
      <c r="J30" s="354">
        <v>0</v>
      </c>
      <c r="K30" s="268">
        <v>200</v>
      </c>
      <c r="L30" s="268">
        <v>251</v>
      </c>
      <c r="M30" s="268">
        <v>2818</v>
      </c>
      <c r="N30" s="663"/>
    </row>
    <row r="31" spans="1:14" ht="18" customHeight="1">
      <c r="A31" s="63" t="s">
        <v>218</v>
      </c>
      <c r="B31" s="323"/>
      <c r="C31" s="648">
        <v>0</v>
      </c>
      <c r="D31" s="648"/>
      <c r="E31" s="648"/>
      <c r="F31" s="648"/>
      <c r="G31" s="648"/>
      <c r="H31" s="649"/>
      <c r="I31" s="648"/>
      <c r="J31" s="648">
        <v>0</v>
      </c>
      <c r="K31" s="671">
        <v>124</v>
      </c>
      <c r="L31" s="672">
        <v>150</v>
      </c>
      <c r="M31" s="671">
        <v>800</v>
      </c>
      <c r="N31" s="656"/>
    </row>
    <row r="32" spans="1:14" ht="18" customHeight="1">
      <c r="A32" s="15" t="s">
        <v>241</v>
      </c>
      <c r="B32" s="267"/>
      <c r="C32" s="268">
        <v>0</v>
      </c>
      <c r="D32" s="268"/>
      <c r="E32" s="268"/>
      <c r="F32" s="268"/>
      <c r="G32" s="268"/>
      <c r="H32" s="269"/>
      <c r="I32" s="268"/>
      <c r="J32" s="268">
        <v>0</v>
      </c>
      <c r="K32" s="268">
        <v>65</v>
      </c>
      <c r="L32" s="268">
        <v>127</v>
      </c>
      <c r="M32" s="268">
        <v>805</v>
      </c>
      <c r="N32" s="662"/>
    </row>
    <row r="33" spans="1:14" ht="18" customHeight="1">
      <c r="A33" s="15" t="s">
        <v>219</v>
      </c>
      <c r="B33" s="267"/>
      <c r="C33" s="268">
        <v>0</v>
      </c>
      <c r="D33" s="268"/>
      <c r="E33" s="268"/>
      <c r="F33" s="268"/>
      <c r="G33" s="268"/>
      <c r="H33" s="269"/>
      <c r="I33" s="268"/>
      <c r="J33" s="268">
        <v>0</v>
      </c>
      <c r="K33" s="268">
        <v>53</v>
      </c>
      <c r="L33" s="268">
        <v>152</v>
      </c>
      <c r="M33" s="268">
        <v>6229</v>
      </c>
      <c r="N33" s="662"/>
    </row>
    <row r="34" spans="1:14" ht="18" customHeight="1">
      <c r="A34" s="15" t="s">
        <v>220</v>
      </c>
      <c r="B34" s="267"/>
      <c r="C34" s="268">
        <v>0</v>
      </c>
      <c r="D34" s="268"/>
      <c r="E34" s="268"/>
      <c r="F34" s="268"/>
      <c r="G34" s="268"/>
      <c r="H34" s="269"/>
      <c r="I34" s="268"/>
      <c r="J34" s="268">
        <v>0</v>
      </c>
      <c r="K34" s="268"/>
      <c r="L34" s="268"/>
      <c r="M34" s="268"/>
      <c r="N34" s="662"/>
    </row>
    <row r="35" spans="1:14" ht="18" customHeight="1">
      <c r="A35" s="64" t="s">
        <v>222</v>
      </c>
      <c r="B35" s="353"/>
      <c r="C35" s="354">
        <v>0</v>
      </c>
      <c r="D35" s="354"/>
      <c r="E35" s="354"/>
      <c r="F35" s="354"/>
      <c r="G35" s="354"/>
      <c r="H35" s="355"/>
      <c r="I35" s="354"/>
      <c r="J35" s="354">
        <v>0</v>
      </c>
      <c r="K35" s="354">
        <v>22</v>
      </c>
      <c r="L35" s="354" t="s">
        <v>265</v>
      </c>
      <c r="M35" s="354">
        <v>11479</v>
      </c>
      <c r="N35" s="663"/>
    </row>
    <row r="36" spans="1:14" ht="18" customHeight="1">
      <c r="A36" s="63" t="s">
        <v>293</v>
      </c>
      <c r="B36" s="323"/>
      <c r="C36" s="648">
        <v>0</v>
      </c>
      <c r="D36" s="648"/>
      <c r="E36" s="648"/>
      <c r="F36" s="648"/>
      <c r="G36" s="648"/>
      <c r="H36" s="649"/>
      <c r="I36" s="648"/>
      <c r="J36" s="648">
        <v>0</v>
      </c>
      <c r="K36" s="648">
        <v>8</v>
      </c>
      <c r="L36" s="648" t="s">
        <v>148</v>
      </c>
      <c r="M36" s="648">
        <v>85</v>
      </c>
      <c r="N36" s="656"/>
    </row>
    <row r="37" spans="1:14" ht="18" customHeight="1">
      <c r="A37" s="15" t="s">
        <v>224</v>
      </c>
      <c r="B37" s="267"/>
      <c r="C37" s="268">
        <v>0</v>
      </c>
      <c r="D37" s="268"/>
      <c r="E37" s="268"/>
      <c r="F37" s="268"/>
      <c r="G37" s="268"/>
      <c r="H37" s="269"/>
      <c r="I37" s="268"/>
      <c r="J37" s="268">
        <v>0</v>
      </c>
      <c r="K37" s="268">
        <v>0</v>
      </c>
      <c r="L37" s="268">
        <v>0</v>
      </c>
      <c r="M37" s="268">
        <v>0</v>
      </c>
      <c r="N37" s="662"/>
    </row>
    <row r="38" spans="1:14" ht="18" customHeight="1">
      <c r="A38" s="15" t="s">
        <v>228</v>
      </c>
      <c r="B38" s="267"/>
      <c r="C38" s="268">
        <v>0</v>
      </c>
      <c r="D38" s="268"/>
      <c r="E38" s="268"/>
      <c r="F38" s="268"/>
      <c r="G38" s="268"/>
      <c r="H38" s="269"/>
      <c r="I38" s="268"/>
      <c r="J38" s="268">
        <v>0</v>
      </c>
      <c r="K38" s="268">
        <v>25</v>
      </c>
      <c r="L38" s="268">
        <v>320</v>
      </c>
      <c r="M38" s="268">
        <v>3150</v>
      </c>
      <c r="N38" s="662"/>
    </row>
    <row r="39" spans="1:14" ht="18" customHeight="1">
      <c r="A39" s="403" t="s">
        <v>289</v>
      </c>
      <c r="B39" s="267"/>
      <c r="C39" s="268">
        <v>0</v>
      </c>
      <c r="D39" s="268"/>
      <c r="E39" s="268"/>
      <c r="F39" s="268"/>
      <c r="G39" s="268"/>
      <c r="H39" s="269"/>
      <c r="I39" s="268"/>
      <c r="J39" s="268">
        <v>0</v>
      </c>
      <c r="K39" s="268">
        <v>44</v>
      </c>
      <c r="L39" s="268" t="s">
        <v>148</v>
      </c>
      <c r="M39" s="268">
        <v>5311</v>
      </c>
      <c r="N39" s="662"/>
    </row>
    <row r="40" spans="1:14" ht="18" customHeight="1">
      <c r="A40" s="15" t="s">
        <v>233</v>
      </c>
      <c r="B40" s="267"/>
      <c r="C40" s="354">
        <v>0</v>
      </c>
      <c r="D40" s="354"/>
      <c r="E40" s="354"/>
      <c r="F40" s="354"/>
      <c r="G40" s="354"/>
      <c r="H40" s="269"/>
      <c r="I40" s="268"/>
      <c r="J40" s="268">
        <v>0</v>
      </c>
      <c r="K40" s="268">
        <v>15</v>
      </c>
      <c r="L40" s="354" t="s">
        <v>265</v>
      </c>
      <c r="M40" s="268">
        <v>316</v>
      </c>
      <c r="N40" s="662"/>
    </row>
    <row r="41" spans="1:14" ht="18" customHeight="1">
      <c r="A41" s="63" t="s">
        <v>225</v>
      </c>
      <c r="B41" s="323"/>
      <c r="C41" s="648">
        <v>0</v>
      </c>
      <c r="D41" s="648"/>
      <c r="E41" s="648"/>
      <c r="F41" s="648"/>
      <c r="G41" s="648"/>
      <c r="H41" s="649"/>
      <c r="I41" s="648"/>
      <c r="J41" s="648">
        <v>0</v>
      </c>
      <c r="K41" s="648">
        <v>57</v>
      </c>
      <c r="L41" s="648">
        <v>1309</v>
      </c>
      <c r="M41" s="648">
        <v>4021</v>
      </c>
      <c r="N41" s="656"/>
    </row>
    <row r="42" spans="1:14" ht="18" customHeight="1">
      <c r="A42" s="15" t="s">
        <v>226</v>
      </c>
      <c r="B42" s="267"/>
      <c r="C42" s="268">
        <v>0</v>
      </c>
      <c r="D42" s="268"/>
      <c r="E42" s="268"/>
      <c r="F42" s="268"/>
      <c r="G42" s="268"/>
      <c r="H42" s="269"/>
      <c r="I42" s="268"/>
      <c r="J42" s="268">
        <v>0</v>
      </c>
      <c r="K42" s="268">
        <v>8</v>
      </c>
      <c r="L42" s="268">
        <v>234</v>
      </c>
      <c r="M42" s="268">
        <v>583</v>
      </c>
      <c r="N42" s="662"/>
    </row>
    <row r="43" spans="1:14" ht="18" customHeight="1">
      <c r="A43" s="15" t="s">
        <v>229</v>
      </c>
      <c r="B43" s="267"/>
      <c r="C43" s="268">
        <v>0</v>
      </c>
      <c r="D43" s="268"/>
      <c r="E43" s="268"/>
      <c r="F43" s="268"/>
      <c r="G43" s="268"/>
      <c r="H43" s="269"/>
      <c r="I43" s="268"/>
      <c r="J43" s="268">
        <v>0</v>
      </c>
      <c r="K43" s="268">
        <v>47</v>
      </c>
      <c r="L43" s="268">
        <v>453</v>
      </c>
      <c r="M43" s="268">
        <v>6486</v>
      </c>
      <c r="N43" s="662"/>
    </row>
    <row r="44" spans="1:14" ht="18" customHeight="1">
      <c r="A44" s="15" t="s">
        <v>227</v>
      </c>
      <c r="B44" s="267"/>
      <c r="C44" s="268">
        <v>0</v>
      </c>
      <c r="D44" s="268"/>
      <c r="E44" s="268"/>
      <c r="F44" s="268"/>
      <c r="G44" s="268"/>
      <c r="H44" s="269"/>
      <c r="I44" s="268"/>
      <c r="J44" s="268">
        <v>0</v>
      </c>
      <c r="K44" s="268">
        <v>73</v>
      </c>
      <c r="L44" s="268">
        <v>770</v>
      </c>
      <c r="M44" s="268">
        <v>5375</v>
      </c>
      <c r="N44" s="662"/>
    </row>
    <row r="45" spans="1:14" ht="18" customHeight="1" thickBot="1">
      <c r="A45" s="65" t="s">
        <v>230</v>
      </c>
      <c r="B45" s="673" t="s">
        <v>532</v>
      </c>
      <c r="C45" s="674">
        <v>1</v>
      </c>
      <c r="D45" s="674">
        <v>2</v>
      </c>
      <c r="E45" s="674">
        <v>1300</v>
      </c>
      <c r="F45" s="674">
        <v>14</v>
      </c>
      <c r="G45" s="674">
        <v>10</v>
      </c>
      <c r="H45" s="675" t="s">
        <v>533</v>
      </c>
      <c r="I45" s="674"/>
      <c r="J45" s="674">
        <v>0</v>
      </c>
      <c r="K45" s="674" t="s">
        <v>148</v>
      </c>
      <c r="L45" s="674">
        <v>24</v>
      </c>
      <c r="M45" s="674">
        <v>39580</v>
      </c>
      <c r="N45" s="164"/>
    </row>
    <row r="46" spans="1:14" ht="18" customHeight="1" thickBot="1">
      <c r="A46" s="19" t="s">
        <v>158</v>
      </c>
      <c r="B46" s="121"/>
      <c r="C46" s="49">
        <f>SUM(C5:C45)</f>
        <v>3</v>
      </c>
      <c r="D46" s="49">
        <f t="shared" ref="D46:M46" si="0">SUM(D5:D45)</f>
        <v>7</v>
      </c>
      <c r="E46" s="49">
        <f t="shared" si="0"/>
        <v>6100</v>
      </c>
      <c r="F46" s="49"/>
      <c r="G46" s="49">
        <f t="shared" si="0"/>
        <v>108</v>
      </c>
      <c r="H46" s="165"/>
      <c r="I46" s="49">
        <f t="shared" si="0"/>
        <v>69717</v>
      </c>
      <c r="J46" s="49">
        <f t="shared" si="0"/>
        <v>316490</v>
      </c>
      <c r="K46" s="49">
        <f t="shared" si="0"/>
        <v>2035</v>
      </c>
      <c r="L46" s="49">
        <f t="shared" si="0"/>
        <v>10210</v>
      </c>
      <c r="M46" s="49">
        <f t="shared" si="0"/>
        <v>232991</v>
      </c>
      <c r="N46" s="119"/>
    </row>
    <row r="47" spans="1:14" ht="18" customHeight="1">
      <c r="A47" s="482" t="s">
        <v>231</v>
      </c>
      <c r="B47" s="676"/>
      <c r="C47" s="677">
        <v>0</v>
      </c>
      <c r="D47" s="677"/>
      <c r="E47" s="677"/>
      <c r="F47" s="677"/>
      <c r="G47" s="677"/>
      <c r="H47" s="678"/>
      <c r="I47" s="677"/>
      <c r="J47" s="677">
        <v>0</v>
      </c>
      <c r="K47" s="677">
        <v>0</v>
      </c>
      <c r="L47" s="677">
        <v>0</v>
      </c>
      <c r="M47" s="677">
        <v>0</v>
      </c>
      <c r="N47" s="166"/>
    </row>
    <row r="48" spans="1:14" ht="18" customHeight="1">
      <c r="A48" s="15" t="s">
        <v>232</v>
      </c>
      <c r="B48" s="653"/>
      <c r="C48" s="268">
        <v>0</v>
      </c>
      <c r="D48" s="268"/>
      <c r="E48" s="268"/>
      <c r="F48" s="268"/>
      <c r="G48" s="268"/>
      <c r="H48" s="269"/>
      <c r="I48" s="268"/>
      <c r="J48" s="268" t="s">
        <v>265</v>
      </c>
      <c r="K48" s="432" t="s">
        <v>265</v>
      </c>
      <c r="L48" s="432" t="s">
        <v>265</v>
      </c>
      <c r="M48" s="432" t="s">
        <v>265</v>
      </c>
      <c r="N48" s="167"/>
    </row>
    <row r="49" spans="1:14" ht="18" customHeight="1" thickBot="1">
      <c r="A49" s="65" t="s">
        <v>263</v>
      </c>
      <c r="B49" s="548"/>
      <c r="C49" s="549">
        <v>0</v>
      </c>
      <c r="D49" s="549"/>
      <c r="E49" s="549"/>
      <c r="F49" s="549"/>
      <c r="G49" s="549"/>
      <c r="H49" s="550"/>
      <c r="I49" s="549"/>
      <c r="J49" s="549">
        <v>0</v>
      </c>
      <c r="K49" s="549">
        <v>123</v>
      </c>
      <c r="L49" s="549">
        <v>259</v>
      </c>
      <c r="M49" s="549">
        <v>32717</v>
      </c>
      <c r="N49" s="168"/>
    </row>
    <row r="50" spans="1:14" ht="18" customHeight="1" thickBot="1">
      <c r="A50" s="18" t="s">
        <v>158</v>
      </c>
      <c r="B50" s="106"/>
      <c r="C50" s="47">
        <f>SUM(C47:C49)</f>
        <v>0</v>
      </c>
      <c r="D50" s="47">
        <f t="shared" ref="D50:M50" si="1">SUM(D47:D49)</f>
        <v>0</v>
      </c>
      <c r="E50" s="47">
        <f t="shared" si="1"/>
        <v>0</v>
      </c>
      <c r="F50" s="47"/>
      <c r="G50" s="47">
        <f t="shared" si="1"/>
        <v>0</v>
      </c>
      <c r="H50" s="169"/>
      <c r="I50" s="47">
        <f t="shared" si="1"/>
        <v>0</v>
      </c>
      <c r="J50" s="47">
        <f t="shared" si="1"/>
        <v>0</v>
      </c>
      <c r="K50" s="47">
        <f t="shared" si="1"/>
        <v>123</v>
      </c>
      <c r="L50" s="47">
        <f t="shared" si="1"/>
        <v>259</v>
      </c>
      <c r="M50" s="47">
        <f t="shared" si="1"/>
        <v>32717</v>
      </c>
      <c r="N50" s="117"/>
    </row>
    <row r="51" spans="1:14" ht="18" customHeight="1" thickBot="1">
      <c r="A51" s="19" t="s">
        <v>11</v>
      </c>
      <c r="B51" s="121"/>
      <c r="C51" s="49">
        <f>C46+C50</f>
        <v>3</v>
      </c>
      <c r="D51" s="49">
        <f t="shared" ref="D51:M51" si="2">D46+D50</f>
        <v>7</v>
      </c>
      <c r="E51" s="49">
        <f t="shared" si="2"/>
        <v>6100</v>
      </c>
      <c r="F51" s="49"/>
      <c r="G51" s="49">
        <f t="shared" si="2"/>
        <v>108</v>
      </c>
      <c r="H51" s="165"/>
      <c r="I51" s="49">
        <f>I46+I50</f>
        <v>69717</v>
      </c>
      <c r="J51" s="49">
        <f t="shared" si="2"/>
        <v>316490</v>
      </c>
      <c r="K51" s="49">
        <f t="shared" si="2"/>
        <v>2158</v>
      </c>
      <c r="L51" s="49">
        <f t="shared" si="2"/>
        <v>10469</v>
      </c>
      <c r="M51" s="49">
        <f t="shared" si="2"/>
        <v>265708</v>
      </c>
      <c r="N51" s="119"/>
    </row>
  </sheetData>
  <mergeCells count="6">
    <mergeCell ref="B3:B4"/>
    <mergeCell ref="G3:G4"/>
    <mergeCell ref="H3:H4"/>
    <mergeCell ref="A2:A4"/>
    <mergeCell ref="B2:H2"/>
    <mergeCell ref="K2:M2"/>
  </mergeCells>
  <phoneticPr fontId="2"/>
  <pageMargins left="0.98425196850393704" right="0.78740157480314965" top="0.78740157480314965" bottom="0.59055118110236227" header="0.51181102362204722" footer="0.51181102362204722"/>
  <pageSetup paperSize="9" scale="76" firstPageNumber="44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貸出サービス概況</vt:lpstr>
      <vt:lpstr>蔵書Ⅰ</vt:lpstr>
      <vt:lpstr>蔵書Ⅱ</vt:lpstr>
      <vt:lpstr>受入図書冊数</vt:lpstr>
      <vt:lpstr>視聴覚資料</vt:lpstr>
      <vt:lpstr>個人登録</vt:lpstr>
      <vt:lpstr>個人貸出Ⅰ</vt:lpstr>
      <vt:lpstr>個人貸出Ⅱ</vt:lpstr>
      <vt:lpstr>自動車図書館等</vt:lpstr>
      <vt:lpstr>レファレンス</vt:lpstr>
      <vt:lpstr>視聴覚利用</vt:lpstr>
      <vt:lpstr>コンピュータ</vt:lpstr>
      <vt:lpstr>H30年度決算</vt:lpstr>
      <vt:lpstr>R元年度予算</vt:lpstr>
      <vt:lpstr>相互貸借</vt:lpstr>
      <vt:lpstr>H30年度決算!Print_Area</vt:lpstr>
      <vt:lpstr>R元年度予算!Print_Area</vt:lpstr>
      <vt:lpstr>コンピュータ!Print_Area</vt:lpstr>
      <vt:lpstr>レファレンス!Print_Area</vt:lpstr>
      <vt:lpstr>個人貸出Ⅰ!Print_Area</vt:lpstr>
      <vt:lpstr>個人貸出Ⅱ!Print_Area</vt:lpstr>
      <vt:lpstr>個人登録!Print_Area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赤石 信行１３</cp:lastModifiedBy>
  <cp:lastPrinted>2019-10-08T07:44:47Z</cp:lastPrinted>
  <dcterms:created xsi:type="dcterms:W3CDTF">2006-05-25T06:21:51Z</dcterms:created>
  <dcterms:modified xsi:type="dcterms:W3CDTF">2019-10-08T08:54:09Z</dcterms:modified>
</cp:coreProperties>
</file>